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Центр обучения и развития карьеры\1. Личные папки\Смирнова Анастасия\Размещение документов на сайте\"/>
    </mc:Choice>
  </mc:AlternateContent>
  <bookViews>
    <workbookView xWindow="-105" yWindow="-105" windowWidth="23265" windowHeight="12585"/>
  </bookViews>
  <sheets>
    <sheet name="Приложение №1 с 01.09.2023" sheetId="4" r:id="rId1"/>
  </sheets>
  <definedNames>
    <definedName name="_xlnm._FilterDatabase" localSheetId="0" hidden="1">'Приложение №1 с 01.09.2023'!$A$17:$BI$637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J455" i="4" l="1"/>
  <c r="BJ456" i="4"/>
  <c r="BJ457" i="4"/>
  <c r="BJ458" i="4"/>
  <c r="BJ459" i="4"/>
  <c r="BJ460" i="4"/>
  <c r="BJ461" i="4"/>
  <c r="BJ462" i="4"/>
  <c r="BJ463" i="4"/>
  <c r="BJ464" i="4"/>
  <c r="BJ465" i="4"/>
  <c r="BJ489" i="4"/>
  <c r="BJ503" i="4"/>
  <c r="BJ505" i="4"/>
  <c r="BJ506" i="4"/>
  <c r="BJ567" i="4"/>
  <c r="BJ568" i="4"/>
  <c r="BJ570" i="4"/>
  <c r="BJ590" i="4"/>
  <c r="BJ599" i="4"/>
  <c r="BJ603" i="4"/>
  <c r="AB639" i="4" l="1"/>
  <c r="AD639" i="4" s="1"/>
  <c r="AF639" i="4" s="1"/>
  <c r="I639" i="4"/>
  <c r="J639" i="4" s="1"/>
  <c r="L639" i="4" s="1"/>
  <c r="H639" i="4"/>
  <c r="G639" i="4"/>
  <c r="AB638" i="4"/>
  <c r="AD638" i="4" s="1"/>
  <c r="I638" i="4"/>
  <c r="J638" i="4" s="1"/>
  <c r="L638" i="4" s="1"/>
  <c r="H638" i="4"/>
  <c r="G638" i="4"/>
  <c r="O639" i="4" l="1"/>
  <c r="Q639" i="4"/>
  <c r="AH639" i="4"/>
  <c r="AI639" i="4" s="1"/>
  <c r="O638" i="4"/>
  <c r="Q638" i="4"/>
  <c r="AH638" i="4"/>
  <c r="AF638" i="4"/>
  <c r="AI638" i="4" s="1"/>
  <c r="AB636" i="4"/>
  <c r="AD636" i="4" s="1"/>
  <c r="I636" i="4"/>
  <c r="J636" i="4" s="1"/>
  <c r="L636" i="4" s="1"/>
  <c r="G636" i="4"/>
  <c r="R638" i="4" l="1"/>
  <c r="R639" i="4"/>
  <c r="T639" i="4" s="1"/>
  <c r="U639" i="4" s="1"/>
  <c r="X639" i="4" s="1"/>
  <c r="Y639" i="4" s="1"/>
  <c r="Z639" i="4" s="1"/>
  <c r="AL639" i="4"/>
  <c r="AM639" i="4"/>
  <c r="T638" i="4"/>
  <c r="U638" i="4" s="1"/>
  <c r="X638" i="4" s="1"/>
  <c r="Y638" i="4" s="1"/>
  <c r="Z638" i="4" s="1"/>
  <c r="AL638" i="4"/>
  <c r="AM638" i="4"/>
  <c r="Q636" i="4"/>
  <c r="O636" i="4"/>
  <c r="R636" i="4"/>
  <c r="AI636" i="4"/>
  <c r="AH636" i="4"/>
  <c r="AF636" i="4"/>
  <c r="AO639" i="4" l="1"/>
  <c r="AP639" i="4" s="1"/>
  <c r="AQ639" i="4" s="1"/>
  <c r="BJ639" i="4" s="1"/>
  <c r="AO638" i="4"/>
  <c r="AP638" i="4" s="1"/>
  <c r="AQ638" i="4" s="1"/>
  <c r="BJ638" i="4" s="1"/>
  <c r="AL636" i="4"/>
  <c r="AM636" i="4" s="1"/>
  <c r="T636" i="4"/>
  <c r="U636" i="4" s="1"/>
  <c r="W636" i="4" l="1"/>
  <c r="X636" i="4" s="1"/>
  <c r="Y636" i="4" s="1"/>
  <c r="Z636" i="4" s="1"/>
  <c r="AO636" i="4"/>
  <c r="AP636" i="4" s="1"/>
  <c r="AQ636" i="4" s="1"/>
  <c r="BJ636" i="4" s="1"/>
  <c r="AB637" i="4" l="1"/>
  <c r="AD637" i="4" s="1"/>
  <c r="AH637" i="4" s="1"/>
  <c r="I637" i="4"/>
  <c r="J637" i="4" s="1"/>
  <c r="L637" i="4" s="1"/>
  <c r="G637" i="4"/>
  <c r="AB635" i="4"/>
  <c r="AD635" i="4" s="1"/>
  <c r="AF635" i="4" s="1"/>
  <c r="I635" i="4"/>
  <c r="J635" i="4" s="1"/>
  <c r="L635" i="4" s="1"/>
  <c r="G635" i="4"/>
  <c r="AB634" i="4"/>
  <c r="AD634" i="4" s="1"/>
  <c r="AH634" i="4" s="1"/>
  <c r="I634" i="4"/>
  <c r="J634" i="4" s="1"/>
  <c r="L634" i="4" s="1"/>
  <c r="G634" i="4"/>
  <c r="AB633" i="4"/>
  <c r="AD633" i="4" s="1"/>
  <c r="AF633" i="4" s="1"/>
  <c r="I633" i="4"/>
  <c r="J633" i="4" s="1"/>
  <c r="L633" i="4" s="1"/>
  <c r="G633" i="4"/>
  <c r="AB632" i="4"/>
  <c r="AD632" i="4" s="1"/>
  <c r="AH632" i="4" s="1"/>
  <c r="I632" i="4"/>
  <c r="J632" i="4" s="1"/>
  <c r="L632" i="4" s="1"/>
  <c r="G632" i="4"/>
  <c r="AB631" i="4"/>
  <c r="AD631" i="4" s="1"/>
  <c r="AF631" i="4" s="1"/>
  <c r="I631" i="4"/>
  <c r="J631" i="4" s="1"/>
  <c r="L631" i="4" s="1"/>
  <c r="G631" i="4"/>
  <c r="AB630" i="4"/>
  <c r="AD630" i="4" s="1"/>
  <c r="AH630" i="4" s="1"/>
  <c r="I630" i="4"/>
  <c r="J630" i="4" s="1"/>
  <c r="L630" i="4" s="1"/>
  <c r="G630" i="4"/>
  <c r="AB629" i="4"/>
  <c r="AD629" i="4" s="1"/>
  <c r="AF629" i="4" s="1"/>
  <c r="I629" i="4"/>
  <c r="J629" i="4" s="1"/>
  <c r="L629" i="4" s="1"/>
  <c r="G629" i="4"/>
  <c r="O635" i="4" l="1"/>
  <c r="Q635" i="4"/>
  <c r="O630" i="4"/>
  <c r="Q630" i="4"/>
  <c r="O637" i="4"/>
  <c r="Q637" i="4"/>
  <c r="Q631" i="4"/>
  <c r="O631" i="4"/>
  <c r="O632" i="4"/>
  <c r="Q632" i="4"/>
  <c r="Q629" i="4"/>
  <c r="O629" i="4"/>
  <c r="Q633" i="4"/>
  <c r="O633" i="4"/>
  <c r="O634" i="4"/>
  <c r="Q634" i="4"/>
  <c r="AH629" i="4"/>
  <c r="AH631" i="4"/>
  <c r="AI631" i="4" s="1"/>
  <c r="AH633" i="4"/>
  <c r="AI633" i="4" s="1"/>
  <c r="AH635" i="4"/>
  <c r="AI635" i="4" s="1"/>
  <c r="AI629" i="4"/>
  <c r="AF630" i="4"/>
  <c r="AI630" i="4" s="1"/>
  <c r="AF632" i="4"/>
  <c r="AI632" i="4" s="1"/>
  <c r="AF634" i="4"/>
  <c r="AI634" i="4" s="1"/>
  <c r="AF637" i="4"/>
  <c r="AI637" i="4" s="1"/>
  <c r="R633" i="4" l="1"/>
  <c r="R632" i="4"/>
  <c r="R635" i="4"/>
  <c r="T635" i="4" s="1"/>
  <c r="U635" i="4" s="1"/>
  <c r="R634" i="4"/>
  <c r="T634" i="4" s="1"/>
  <c r="U634" i="4" s="1"/>
  <c r="R629" i="4"/>
  <c r="R631" i="4"/>
  <c r="T631" i="4" s="1"/>
  <c r="U631" i="4" s="1"/>
  <c r="R630" i="4"/>
  <c r="T630" i="4" s="1"/>
  <c r="U630" i="4" s="1"/>
  <c r="R637" i="4"/>
  <c r="T637" i="4" s="1"/>
  <c r="U637" i="4" s="1"/>
  <c r="AL634" i="4"/>
  <c r="AM634" i="4" s="1"/>
  <c r="AL632" i="4"/>
  <c r="AM632" i="4" s="1"/>
  <c r="T629" i="4"/>
  <c r="U629" i="4" s="1"/>
  <c r="AL635" i="4"/>
  <c r="AM635" i="4" s="1"/>
  <c r="AL630" i="4"/>
  <c r="AM630" i="4" s="1"/>
  <c r="AL631" i="4"/>
  <c r="AM631" i="4" s="1"/>
  <c r="AL633" i="4"/>
  <c r="AM633" i="4" s="1"/>
  <c r="AL637" i="4"/>
  <c r="AM637" i="4" s="1"/>
  <c r="T633" i="4"/>
  <c r="U633" i="4" s="1"/>
  <c r="T632" i="4"/>
  <c r="U632" i="4" s="1"/>
  <c r="AL629" i="4"/>
  <c r="AM629" i="4" s="1"/>
  <c r="AO631" i="4" l="1"/>
  <c r="AP631" i="4" s="1"/>
  <c r="AQ631" i="4" s="1"/>
  <c r="BJ631" i="4" s="1"/>
  <c r="AO630" i="4"/>
  <c r="AP630" i="4" s="1"/>
  <c r="AQ630" i="4" s="1"/>
  <c r="BJ630" i="4" s="1"/>
  <c r="W629" i="4"/>
  <c r="X629" i="4" s="1"/>
  <c r="Y629" i="4" s="1"/>
  <c r="Z629" i="4" s="1"/>
  <c r="W630" i="4"/>
  <c r="X630" i="4" s="1"/>
  <c r="Y630" i="4" s="1"/>
  <c r="Z630" i="4" s="1"/>
  <c r="W635" i="4"/>
  <c r="X635" i="4" s="1"/>
  <c r="Y635" i="4" s="1"/>
  <c r="Z635" i="4" s="1"/>
  <c r="W634" i="4"/>
  <c r="X634" i="4" s="1"/>
  <c r="Y634" i="4" s="1"/>
  <c r="Z634" i="4" s="1"/>
  <c r="AO632" i="4"/>
  <c r="AP632" i="4" s="1"/>
  <c r="AQ632" i="4" s="1"/>
  <c r="BJ632" i="4" s="1"/>
  <c r="AO629" i="4"/>
  <c r="AP629" i="4" s="1"/>
  <c r="AQ629" i="4" s="1"/>
  <c r="BJ629" i="4" s="1"/>
  <c r="W633" i="4"/>
  <c r="X633" i="4" s="1"/>
  <c r="Y633" i="4" s="1"/>
  <c r="Z633" i="4" s="1"/>
  <c r="AO637" i="4"/>
  <c r="AP637" i="4" s="1"/>
  <c r="AQ637" i="4" s="1"/>
  <c r="BJ637" i="4" s="1"/>
  <c r="W637" i="4"/>
  <c r="X637" i="4" s="1"/>
  <c r="Y637" i="4" s="1"/>
  <c r="Z637" i="4" s="1"/>
  <c r="W631" i="4"/>
  <c r="X631" i="4" s="1"/>
  <c r="Y631" i="4" s="1"/>
  <c r="Z631" i="4" s="1"/>
  <c r="W632" i="4"/>
  <c r="X632" i="4" s="1"/>
  <c r="Y632" i="4" s="1"/>
  <c r="Z632" i="4" s="1"/>
  <c r="AO633" i="4"/>
  <c r="AP633" i="4" s="1"/>
  <c r="AQ633" i="4" s="1"/>
  <c r="BJ633" i="4" s="1"/>
  <c r="AO635" i="4"/>
  <c r="AP635" i="4" s="1"/>
  <c r="AQ635" i="4" s="1"/>
  <c r="BJ635" i="4" s="1"/>
  <c r="AO634" i="4"/>
  <c r="AP634" i="4" s="1"/>
  <c r="AQ634" i="4" s="1"/>
  <c r="BJ634" i="4" s="1"/>
  <c r="AB628" i="4" l="1"/>
  <c r="AD628" i="4" s="1"/>
  <c r="J628" i="4"/>
  <c r="L628" i="4" s="1"/>
  <c r="O628" i="4" l="1"/>
  <c r="Q628" i="4"/>
  <c r="AF628" i="4"/>
  <c r="AH628" i="4"/>
  <c r="R628" i="4" l="1"/>
  <c r="T628" i="4" s="1"/>
  <c r="U628" i="4" s="1"/>
  <c r="X628" i="4" s="1"/>
  <c r="Y628" i="4" s="1"/>
  <c r="Z628" i="4" s="1"/>
  <c r="AI628" i="4"/>
  <c r="AL628" i="4" s="1"/>
  <c r="AM628" i="4" s="1"/>
  <c r="AB627" i="4"/>
  <c r="AD627" i="4" s="1"/>
  <c r="AF627" i="4" s="1"/>
  <c r="J627" i="4"/>
  <c r="L627" i="4" s="1"/>
  <c r="G627" i="4"/>
  <c r="AO628" i="4" l="1"/>
  <c r="AP628" i="4" s="1"/>
  <c r="AQ628" i="4" s="1"/>
  <c r="BJ628" i="4" s="1"/>
  <c r="O627" i="4"/>
  <c r="Q627" i="4"/>
  <c r="AH627" i="4"/>
  <c r="AI627" i="4" s="1"/>
  <c r="I626" i="4"/>
  <c r="I625" i="4"/>
  <c r="J625" i="4" s="1"/>
  <c r="L625" i="4" s="1"/>
  <c r="I624" i="4"/>
  <c r="J624" i="4" s="1"/>
  <c r="L624" i="4" s="1"/>
  <c r="I623" i="4"/>
  <c r="J623" i="4" s="1"/>
  <c r="L623" i="4" s="1"/>
  <c r="I622" i="4"/>
  <c r="J622" i="4" s="1"/>
  <c r="L622" i="4" s="1"/>
  <c r="I621" i="4"/>
  <c r="J621" i="4" s="1"/>
  <c r="L621" i="4" s="1"/>
  <c r="I620" i="4"/>
  <c r="J620" i="4" s="1"/>
  <c r="L620" i="4" s="1"/>
  <c r="I619" i="4"/>
  <c r="J619" i="4" s="1"/>
  <c r="L619" i="4" s="1"/>
  <c r="I618" i="4"/>
  <c r="J618" i="4" s="1"/>
  <c r="L618" i="4" s="1"/>
  <c r="I617" i="4"/>
  <c r="J617" i="4" s="1"/>
  <c r="L617" i="4" s="1"/>
  <c r="I616" i="4"/>
  <c r="J616" i="4" s="1"/>
  <c r="L616" i="4" s="1"/>
  <c r="I615" i="4"/>
  <c r="J615" i="4" s="1"/>
  <c r="L615" i="4" s="1"/>
  <c r="I614" i="4"/>
  <c r="J614" i="4" s="1"/>
  <c r="L614" i="4" s="1"/>
  <c r="AB626" i="4"/>
  <c r="AD626" i="4" s="1"/>
  <c r="J626" i="4"/>
  <c r="L626" i="4" s="1"/>
  <c r="AB625" i="4"/>
  <c r="AD625" i="4" s="1"/>
  <c r="AB624" i="4"/>
  <c r="AD624" i="4" s="1"/>
  <c r="AB623" i="4"/>
  <c r="AD623" i="4" s="1"/>
  <c r="AB622" i="4"/>
  <c r="AD622" i="4" s="1"/>
  <c r="AB621" i="4"/>
  <c r="AD621" i="4" s="1"/>
  <c r="AB620" i="4"/>
  <c r="AD620" i="4" s="1"/>
  <c r="AB619" i="4"/>
  <c r="AD619" i="4" s="1"/>
  <c r="AB618" i="4"/>
  <c r="AD618" i="4" s="1"/>
  <c r="AB617" i="4"/>
  <c r="AD617" i="4" s="1"/>
  <c r="AB616" i="4"/>
  <c r="AD616" i="4" s="1"/>
  <c r="AB615" i="4"/>
  <c r="AD615" i="4" s="1"/>
  <c r="AB614" i="4"/>
  <c r="AD614" i="4" s="1"/>
  <c r="R627" i="4" l="1"/>
  <c r="T627" i="4" s="1"/>
  <c r="U627" i="4" s="1"/>
  <c r="X627" i="4" s="1"/>
  <c r="Y627" i="4" s="1"/>
  <c r="Z627" i="4" s="1"/>
  <c r="AL627" i="4"/>
  <c r="AM627" i="4" s="1"/>
  <c r="O617" i="4"/>
  <c r="Q617" i="4"/>
  <c r="AF618" i="4"/>
  <c r="AH618" i="4"/>
  <c r="O614" i="4"/>
  <c r="Q614" i="4"/>
  <c r="AH620" i="4"/>
  <c r="AF620" i="4"/>
  <c r="AH614" i="4"/>
  <c r="AF614" i="4"/>
  <c r="Q621" i="4"/>
  <c r="O621" i="4"/>
  <c r="AH622" i="4"/>
  <c r="AF622" i="4"/>
  <c r="AH625" i="4"/>
  <c r="AF625" i="4"/>
  <c r="AF615" i="4"/>
  <c r="AH615" i="4"/>
  <c r="AF623" i="4"/>
  <c r="AH623" i="4"/>
  <c r="Q619" i="4"/>
  <c r="O619" i="4"/>
  <c r="O622" i="4"/>
  <c r="Q622" i="4"/>
  <c r="AF619" i="4"/>
  <c r="AH619" i="4"/>
  <c r="Q615" i="4"/>
  <c r="O615" i="4"/>
  <c r="AH616" i="4"/>
  <c r="AF616" i="4"/>
  <c r="O618" i="4"/>
  <c r="Q618" i="4"/>
  <c r="Q623" i="4"/>
  <c r="O623" i="4"/>
  <c r="AH624" i="4"/>
  <c r="AF624" i="4"/>
  <c r="O626" i="4"/>
  <c r="Q626" i="4"/>
  <c r="O625" i="4"/>
  <c r="AF626" i="4"/>
  <c r="AF621" i="4"/>
  <c r="O624" i="4"/>
  <c r="Q625" i="4"/>
  <c r="AH626" i="4"/>
  <c r="O616" i="4"/>
  <c r="AF617" i="4"/>
  <c r="Q616" i="4"/>
  <c r="AH617" i="4"/>
  <c r="Q620" i="4"/>
  <c r="AH621" i="4"/>
  <c r="Q624" i="4"/>
  <c r="O620" i="4"/>
  <c r="G618" i="4"/>
  <c r="R614" i="4" l="1"/>
  <c r="T614" i="4" s="1"/>
  <c r="U614" i="4" s="1"/>
  <c r="X614" i="4" s="1"/>
  <c r="Y614" i="4" s="1"/>
  <c r="Z614" i="4" s="1"/>
  <c r="R617" i="4"/>
  <c r="T617" i="4" s="1"/>
  <c r="U617" i="4" s="1"/>
  <c r="X617" i="4" s="1"/>
  <c r="Y617" i="4" s="1"/>
  <c r="Z617" i="4" s="1"/>
  <c r="AI624" i="4"/>
  <c r="AL624" i="4" s="1"/>
  <c r="AM624" i="4" s="1"/>
  <c r="R615" i="4"/>
  <c r="T615" i="4" s="1"/>
  <c r="U615" i="4" s="1"/>
  <c r="X615" i="4" s="1"/>
  <c r="Y615" i="4" s="1"/>
  <c r="Z615" i="4" s="1"/>
  <c r="R622" i="4"/>
  <c r="T622" i="4" s="1"/>
  <c r="U622" i="4" s="1"/>
  <c r="X622" i="4" s="1"/>
  <c r="Y622" i="4" s="1"/>
  <c r="Z622" i="4" s="1"/>
  <c r="AI625" i="4"/>
  <c r="AL625" i="4" s="1"/>
  <c r="AM625" i="4" s="1"/>
  <c r="AI620" i="4"/>
  <c r="AL620" i="4" s="1"/>
  <c r="AM620" i="4" s="1"/>
  <c r="R620" i="4"/>
  <c r="T620" i="4" s="1"/>
  <c r="U620" i="4" s="1"/>
  <c r="X620" i="4" s="1"/>
  <c r="Y620" i="4" s="1"/>
  <c r="Z620" i="4" s="1"/>
  <c r="R626" i="4"/>
  <c r="T626" i="4" s="1"/>
  <c r="U626" i="4" s="1"/>
  <c r="X626" i="4" s="1"/>
  <c r="Y626" i="4" s="1"/>
  <c r="Z626" i="4" s="1"/>
  <c r="R623" i="4"/>
  <c r="T623" i="4" s="1"/>
  <c r="U623" i="4" s="1"/>
  <c r="X623" i="4" s="1"/>
  <c r="Y623" i="4" s="1"/>
  <c r="Z623" i="4" s="1"/>
  <c r="AI626" i="4"/>
  <c r="AL626" i="4" s="1"/>
  <c r="AM626" i="4" s="1"/>
  <c r="R624" i="4"/>
  <c r="T624" i="4" s="1"/>
  <c r="U624" i="4" s="1"/>
  <c r="X624" i="4" s="1"/>
  <c r="Y624" i="4" s="1"/>
  <c r="Z624" i="4" s="1"/>
  <c r="AI623" i="4"/>
  <c r="AL623" i="4" s="1"/>
  <c r="AM623" i="4" s="1"/>
  <c r="AI618" i="4"/>
  <c r="AL618" i="4" s="1"/>
  <c r="AM618" i="4" s="1"/>
  <c r="R616" i="4"/>
  <c r="T616" i="4" s="1"/>
  <c r="U616" i="4" s="1"/>
  <c r="X616" i="4" s="1"/>
  <c r="Y616" i="4" s="1"/>
  <c r="Z616" i="4" s="1"/>
  <c r="AI621" i="4"/>
  <c r="AL621" i="4" s="1"/>
  <c r="AM621" i="4" s="1"/>
  <c r="R619" i="4"/>
  <c r="T619" i="4" s="1"/>
  <c r="U619" i="4" s="1"/>
  <c r="X619" i="4" s="1"/>
  <c r="Y619" i="4" s="1"/>
  <c r="Z619" i="4" s="1"/>
  <c r="AI622" i="4"/>
  <c r="AL622" i="4" s="1"/>
  <c r="AM622" i="4" s="1"/>
  <c r="AI614" i="4"/>
  <c r="AL614" i="4" s="1"/>
  <c r="AM614" i="4" s="1"/>
  <c r="AO627" i="4"/>
  <c r="AP627" i="4" s="1"/>
  <c r="AQ627" i="4" s="1"/>
  <c r="BJ627" i="4" s="1"/>
  <c r="R621" i="4"/>
  <c r="T621" i="4" s="1"/>
  <c r="R625" i="4"/>
  <c r="T625" i="4" s="1"/>
  <c r="U625" i="4" s="1"/>
  <c r="X625" i="4" s="1"/>
  <c r="Y625" i="4" s="1"/>
  <c r="Z625" i="4" s="1"/>
  <c r="R618" i="4"/>
  <c r="T618" i="4" s="1"/>
  <c r="U618" i="4" s="1"/>
  <c r="X618" i="4" s="1"/>
  <c r="Y618" i="4" s="1"/>
  <c r="Z618" i="4" s="1"/>
  <c r="AI619" i="4"/>
  <c r="AL619" i="4" s="1"/>
  <c r="AM619" i="4" s="1"/>
  <c r="AI617" i="4"/>
  <c r="AL617" i="4" s="1"/>
  <c r="AM617" i="4" s="1"/>
  <c r="AI616" i="4"/>
  <c r="AL616" i="4" s="1"/>
  <c r="AI615" i="4"/>
  <c r="AL615" i="4" s="1"/>
  <c r="AM615" i="4" s="1"/>
  <c r="AB613" i="4"/>
  <c r="AD613" i="4" s="1"/>
  <c r="AF613" i="4" s="1"/>
  <c r="I613" i="4"/>
  <c r="J613" i="4" s="1"/>
  <c r="L613" i="4" s="1"/>
  <c r="G613" i="4"/>
  <c r="AB612" i="4"/>
  <c r="AD612" i="4" s="1"/>
  <c r="I612" i="4"/>
  <c r="J612" i="4" s="1"/>
  <c r="L612" i="4" s="1"/>
  <c r="G612" i="4"/>
  <c r="U621" i="4" l="1"/>
  <c r="X621" i="4" s="1"/>
  <c r="Y621" i="4" s="1"/>
  <c r="Z621" i="4" s="1"/>
  <c r="AM616" i="4"/>
  <c r="AO616" i="4" s="1"/>
  <c r="AP616" i="4" s="1"/>
  <c r="AQ616" i="4" s="1"/>
  <c r="BJ616" i="4" s="1"/>
  <c r="AO621" i="4"/>
  <c r="AP621" i="4" s="1"/>
  <c r="AQ621" i="4" s="1"/>
  <c r="BJ621" i="4" s="1"/>
  <c r="AO624" i="4"/>
  <c r="AP624" i="4" s="1"/>
  <c r="AQ624" i="4" s="1"/>
  <c r="BJ624" i="4" s="1"/>
  <c r="AO620" i="4"/>
  <c r="AP620" i="4" s="1"/>
  <c r="AQ620" i="4" s="1"/>
  <c r="BJ620" i="4" s="1"/>
  <c r="AO619" i="4"/>
  <c r="AP619" i="4" s="1"/>
  <c r="AQ619" i="4" s="1"/>
  <c r="BJ619" i="4" s="1"/>
  <c r="AO615" i="4"/>
  <c r="AP615" i="4" s="1"/>
  <c r="AQ615" i="4" s="1"/>
  <c r="BJ615" i="4" s="1"/>
  <c r="AO625" i="4"/>
  <c r="AP625" i="4" s="1"/>
  <c r="AQ625" i="4" s="1"/>
  <c r="BJ625" i="4" s="1"/>
  <c r="AO623" i="4"/>
  <c r="AP623" i="4" s="1"/>
  <c r="AQ623" i="4" s="1"/>
  <c r="BJ623" i="4" s="1"/>
  <c r="AO622" i="4"/>
  <c r="AP622" i="4" s="1"/>
  <c r="AQ622" i="4" s="1"/>
  <c r="BJ622" i="4" s="1"/>
  <c r="AO618" i="4"/>
  <c r="AP618" i="4" s="1"/>
  <c r="AQ618" i="4" s="1"/>
  <c r="BJ618" i="4" s="1"/>
  <c r="AO617" i="4"/>
  <c r="AP617" i="4" s="1"/>
  <c r="AQ617" i="4" s="1"/>
  <c r="BJ617" i="4" s="1"/>
  <c r="AO614" i="4"/>
  <c r="AP614" i="4" s="1"/>
  <c r="AQ614" i="4" s="1"/>
  <c r="BJ614" i="4" s="1"/>
  <c r="AO626" i="4"/>
  <c r="AP626" i="4" s="1"/>
  <c r="AQ626" i="4" s="1"/>
  <c r="BJ626" i="4" s="1"/>
  <c r="O613" i="4"/>
  <c r="Q613" i="4"/>
  <c r="AF612" i="4"/>
  <c r="AH612" i="4"/>
  <c r="Q612" i="4"/>
  <c r="O612" i="4"/>
  <c r="AH613" i="4"/>
  <c r="AI613" i="4" s="1"/>
  <c r="R613" i="4" l="1"/>
  <c r="R612" i="4"/>
  <c r="T612" i="4" s="1"/>
  <c r="U612" i="4" s="1"/>
  <c r="X612" i="4" s="1"/>
  <c r="Y612" i="4" s="1"/>
  <c r="Z612" i="4" s="1"/>
  <c r="AI612" i="4"/>
  <c r="AL612" i="4" s="1"/>
  <c r="AM612" i="4" s="1"/>
  <c r="AL613" i="4"/>
  <c r="AM613" i="4" s="1"/>
  <c r="T613" i="4"/>
  <c r="U613" i="4" s="1"/>
  <c r="X613" i="4" s="1"/>
  <c r="Y613" i="4" s="1"/>
  <c r="Z613" i="4" s="1"/>
  <c r="AO612" i="4" l="1"/>
  <c r="AP612" i="4" s="1"/>
  <c r="AQ612" i="4" s="1"/>
  <c r="BJ612" i="4" s="1"/>
  <c r="AO613" i="4"/>
  <c r="AP613" i="4" s="1"/>
  <c r="AQ613" i="4" s="1"/>
  <c r="BJ613" i="4" s="1"/>
  <c r="AB611" i="4" l="1"/>
  <c r="AD611" i="4" s="1"/>
  <c r="I611" i="4"/>
  <c r="J611" i="4" s="1"/>
  <c r="L611" i="4" s="1"/>
  <c r="H611" i="4"/>
  <c r="G611" i="4"/>
  <c r="AB610" i="4"/>
  <c r="AD610" i="4" s="1"/>
  <c r="AF610" i="4" s="1"/>
  <c r="I610" i="4"/>
  <c r="J610" i="4" s="1"/>
  <c r="L610" i="4" s="1"/>
  <c r="H610" i="4"/>
  <c r="G610" i="4"/>
  <c r="AB609" i="4"/>
  <c r="AD609" i="4" s="1"/>
  <c r="I609" i="4"/>
  <c r="J609" i="4" s="1"/>
  <c r="L609" i="4" s="1"/>
  <c r="H609" i="4"/>
  <c r="G609" i="4"/>
  <c r="AB608" i="4"/>
  <c r="AD608" i="4" s="1"/>
  <c r="AF608" i="4" s="1"/>
  <c r="I608" i="4"/>
  <c r="J608" i="4" s="1"/>
  <c r="L608" i="4" s="1"/>
  <c r="H608" i="4"/>
  <c r="G608" i="4"/>
  <c r="AB607" i="4"/>
  <c r="AD607" i="4" s="1"/>
  <c r="I607" i="4"/>
  <c r="J607" i="4" s="1"/>
  <c r="L607" i="4" s="1"/>
  <c r="H607" i="4"/>
  <c r="G607" i="4"/>
  <c r="AB606" i="4"/>
  <c r="AD606" i="4" s="1"/>
  <c r="AF606" i="4" s="1"/>
  <c r="I606" i="4"/>
  <c r="J606" i="4" s="1"/>
  <c r="L606" i="4" s="1"/>
  <c r="H606" i="4"/>
  <c r="G606" i="4"/>
  <c r="AB605" i="4"/>
  <c r="AD605" i="4" s="1"/>
  <c r="I605" i="4"/>
  <c r="J605" i="4" s="1"/>
  <c r="L605" i="4" s="1"/>
  <c r="G605" i="4"/>
  <c r="AB604" i="4"/>
  <c r="AD604" i="4" s="1"/>
  <c r="I604" i="4"/>
  <c r="J604" i="4" s="1"/>
  <c r="L604" i="4" s="1"/>
  <c r="G604" i="4"/>
  <c r="I603" i="4"/>
  <c r="J603" i="4" s="1"/>
  <c r="L603" i="4" s="1"/>
  <c r="H603" i="4"/>
  <c r="G603" i="4"/>
  <c r="AB602" i="4"/>
  <c r="AD602" i="4" s="1"/>
  <c r="AF602" i="4" s="1"/>
  <c r="I602" i="4"/>
  <c r="J602" i="4" s="1"/>
  <c r="L602" i="4" s="1"/>
  <c r="Q602" i="4" s="1"/>
  <c r="G602" i="4"/>
  <c r="AB601" i="4"/>
  <c r="AD601" i="4" s="1"/>
  <c r="AH601" i="4" s="1"/>
  <c r="I601" i="4"/>
  <c r="J601" i="4" s="1"/>
  <c r="L601" i="4" s="1"/>
  <c r="G601" i="4"/>
  <c r="AB600" i="4"/>
  <c r="AD600" i="4" s="1"/>
  <c r="I600" i="4"/>
  <c r="J600" i="4" s="1"/>
  <c r="L600" i="4" s="1"/>
  <c r="G600" i="4"/>
  <c r="I599" i="4"/>
  <c r="J599" i="4" s="1"/>
  <c r="L599" i="4" s="1"/>
  <c r="H599" i="4"/>
  <c r="G599" i="4"/>
  <c r="AB598" i="4"/>
  <c r="AD598" i="4" s="1"/>
  <c r="I598" i="4"/>
  <c r="J598" i="4" s="1"/>
  <c r="L598" i="4" s="1"/>
  <c r="O598" i="4" s="1"/>
  <c r="G598" i="4"/>
  <c r="AB597" i="4"/>
  <c r="AD597" i="4" s="1"/>
  <c r="AF597" i="4" s="1"/>
  <c r="I597" i="4"/>
  <c r="J597" i="4" s="1"/>
  <c r="L597" i="4" s="1"/>
  <c r="Q597" i="4" s="1"/>
  <c r="H597" i="4"/>
  <c r="G597" i="4"/>
  <c r="AB596" i="4"/>
  <c r="AD596" i="4" s="1"/>
  <c r="I596" i="4"/>
  <c r="J596" i="4" s="1"/>
  <c r="L596" i="4" s="1"/>
  <c r="G596" i="4"/>
  <c r="AB595" i="4"/>
  <c r="AD595" i="4" s="1"/>
  <c r="I595" i="4"/>
  <c r="J595" i="4" s="1"/>
  <c r="L595" i="4" s="1"/>
  <c r="O595" i="4" s="1"/>
  <c r="G595" i="4"/>
  <c r="AB594" i="4"/>
  <c r="AD594" i="4" s="1"/>
  <c r="I594" i="4"/>
  <c r="J594" i="4" s="1"/>
  <c r="L594" i="4" s="1"/>
  <c r="G594" i="4"/>
  <c r="AB593" i="4"/>
  <c r="AD593" i="4" s="1"/>
  <c r="I593" i="4"/>
  <c r="J593" i="4" s="1"/>
  <c r="L593" i="4" s="1"/>
  <c r="O593" i="4" s="1"/>
  <c r="G593" i="4"/>
  <c r="AB592" i="4"/>
  <c r="AD592" i="4" s="1"/>
  <c r="AF592" i="4" s="1"/>
  <c r="I592" i="4"/>
  <c r="J592" i="4" s="1"/>
  <c r="L592" i="4" s="1"/>
  <c r="Q592" i="4" s="1"/>
  <c r="G592" i="4"/>
  <c r="AB591" i="4"/>
  <c r="AD591" i="4" s="1"/>
  <c r="AH591" i="4" s="1"/>
  <c r="I591" i="4"/>
  <c r="J591" i="4" s="1"/>
  <c r="L591" i="4" s="1"/>
  <c r="G591" i="4"/>
  <c r="AT590" i="4"/>
  <c r="AV590" i="4" s="1"/>
  <c r="I590" i="4"/>
  <c r="J590" i="4" s="1"/>
  <c r="L590" i="4" s="1"/>
  <c r="H590" i="4"/>
  <c r="G590" i="4"/>
  <c r="AB589" i="4"/>
  <c r="AD589" i="4" s="1"/>
  <c r="I589" i="4"/>
  <c r="J589" i="4" s="1"/>
  <c r="L589" i="4" s="1"/>
  <c r="O589" i="4" s="1"/>
  <c r="H589" i="4"/>
  <c r="G589" i="4"/>
  <c r="AB588" i="4"/>
  <c r="AD588" i="4" s="1"/>
  <c r="I588" i="4"/>
  <c r="J588" i="4" s="1"/>
  <c r="L588" i="4" s="1"/>
  <c r="H588" i="4"/>
  <c r="G588" i="4"/>
  <c r="AT587" i="4"/>
  <c r="AV587" i="4" s="1"/>
  <c r="AB587" i="4"/>
  <c r="AD587" i="4" s="1"/>
  <c r="AF587" i="4" s="1"/>
  <c r="I587" i="4"/>
  <c r="J587" i="4" s="1"/>
  <c r="L587" i="4" s="1"/>
  <c r="Q587" i="4" s="1"/>
  <c r="H587" i="4"/>
  <c r="G587" i="4"/>
  <c r="AT586" i="4"/>
  <c r="AV586" i="4" s="1"/>
  <c r="AB586" i="4"/>
  <c r="AD586" i="4" s="1"/>
  <c r="AF586" i="4" s="1"/>
  <c r="I586" i="4"/>
  <c r="J586" i="4" s="1"/>
  <c r="L586" i="4" s="1"/>
  <c r="H586" i="4"/>
  <c r="G586" i="4"/>
  <c r="AT585" i="4"/>
  <c r="AV585" i="4" s="1"/>
  <c r="AB585" i="4"/>
  <c r="AD585" i="4" s="1"/>
  <c r="AF585" i="4" s="1"/>
  <c r="I585" i="4"/>
  <c r="J585" i="4" s="1"/>
  <c r="L585" i="4" s="1"/>
  <c r="H585" i="4"/>
  <c r="G585" i="4"/>
  <c r="AT584" i="4"/>
  <c r="AV584" i="4" s="1"/>
  <c r="AB584" i="4"/>
  <c r="AD584" i="4" s="1"/>
  <c r="AF584" i="4" s="1"/>
  <c r="I584" i="4"/>
  <c r="J584" i="4" s="1"/>
  <c r="L584" i="4" s="1"/>
  <c r="H584" i="4"/>
  <c r="G584" i="4"/>
  <c r="AT583" i="4"/>
  <c r="AV583" i="4" s="1"/>
  <c r="AB583" i="4"/>
  <c r="AD583" i="4" s="1"/>
  <c r="AF583" i="4" s="1"/>
  <c r="I583" i="4"/>
  <c r="J583" i="4" s="1"/>
  <c r="L583" i="4" s="1"/>
  <c r="Q583" i="4" s="1"/>
  <c r="H583" i="4"/>
  <c r="G583" i="4"/>
  <c r="AB582" i="4"/>
  <c r="AD582" i="4" s="1"/>
  <c r="AF582" i="4" s="1"/>
  <c r="I582" i="4"/>
  <c r="J582" i="4" s="1"/>
  <c r="L582" i="4" s="1"/>
  <c r="G582" i="4"/>
  <c r="AB581" i="4"/>
  <c r="AD581" i="4" s="1"/>
  <c r="I581" i="4"/>
  <c r="J581" i="4" s="1"/>
  <c r="L581" i="4" s="1"/>
  <c r="G581" i="4"/>
  <c r="AB580" i="4"/>
  <c r="AD580" i="4" s="1"/>
  <c r="I580" i="4"/>
  <c r="J580" i="4" s="1"/>
  <c r="L580" i="4" s="1"/>
  <c r="H580" i="4"/>
  <c r="G580" i="4"/>
  <c r="AB579" i="4"/>
  <c r="AD579" i="4" s="1"/>
  <c r="AF579" i="4" s="1"/>
  <c r="I579" i="4"/>
  <c r="J579" i="4" s="1"/>
  <c r="L579" i="4" s="1"/>
  <c r="H579" i="4"/>
  <c r="G579" i="4"/>
  <c r="AT578" i="4"/>
  <c r="AV578" i="4" s="1"/>
  <c r="AB578" i="4"/>
  <c r="AD578" i="4" s="1"/>
  <c r="I578" i="4"/>
  <c r="J578" i="4" s="1"/>
  <c r="L578" i="4" s="1"/>
  <c r="H578" i="4"/>
  <c r="G578" i="4"/>
  <c r="AT577" i="4"/>
  <c r="AV577" i="4" s="1"/>
  <c r="AB577" i="4"/>
  <c r="AD577" i="4" s="1"/>
  <c r="I577" i="4"/>
  <c r="J577" i="4" s="1"/>
  <c r="L577" i="4" s="1"/>
  <c r="O577" i="4" s="1"/>
  <c r="H577" i="4"/>
  <c r="G577" i="4"/>
  <c r="AT576" i="4"/>
  <c r="AV576" i="4" s="1"/>
  <c r="AB576" i="4"/>
  <c r="AD576" i="4" s="1"/>
  <c r="I576" i="4"/>
  <c r="J576" i="4" s="1"/>
  <c r="L576" i="4" s="1"/>
  <c r="H576" i="4"/>
  <c r="G576" i="4"/>
  <c r="AB575" i="4"/>
  <c r="AD575" i="4" s="1"/>
  <c r="I575" i="4"/>
  <c r="J575" i="4" s="1"/>
  <c r="L575" i="4" s="1"/>
  <c r="H575" i="4"/>
  <c r="G575" i="4"/>
  <c r="AT574" i="4"/>
  <c r="AV574" i="4" s="1"/>
  <c r="AB574" i="4"/>
  <c r="AD574" i="4" s="1"/>
  <c r="I574" i="4"/>
  <c r="J574" i="4" s="1"/>
  <c r="L574" i="4" s="1"/>
  <c r="H574" i="4"/>
  <c r="G574" i="4"/>
  <c r="AT573" i="4"/>
  <c r="AV573" i="4" s="1"/>
  <c r="AB573" i="4"/>
  <c r="AD573" i="4" s="1"/>
  <c r="I573" i="4"/>
  <c r="J573" i="4" s="1"/>
  <c r="L573" i="4" s="1"/>
  <c r="H573" i="4"/>
  <c r="G573" i="4"/>
  <c r="AT572" i="4"/>
  <c r="AV572" i="4" s="1"/>
  <c r="AX572" i="4" s="1"/>
  <c r="AB572" i="4"/>
  <c r="AD572" i="4" s="1"/>
  <c r="I572" i="4"/>
  <c r="J572" i="4" s="1"/>
  <c r="L572" i="4" s="1"/>
  <c r="H572" i="4"/>
  <c r="G572" i="4"/>
  <c r="AT571" i="4"/>
  <c r="AV571" i="4" s="1"/>
  <c r="AB571" i="4"/>
  <c r="AD571" i="4" s="1"/>
  <c r="I571" i="4"/>
  <c r="J571" i="4" s="1"/>
  <c r="L571" i="4" s="1"/>
  <c r="H571" i="4"/>
  <c r="G571" i="4"/>
  <c r="AT570" i="4"/>
  <c r="AV570" i="4" s="1"/>
  <c r="I570" i="4"/>
  <c r="J570" i="4" s="1"/>
  <c r="L570" i="4" s="1"/>
  <c r="H570" i="4"/>
  <c r="G570" i="4"/>
  <c r="AT569" i="4"/>
  <c r="AV569" i="4" s="1"/>
  <c r="AB569" i="4"/>
  <c r="AD569" i="4" s="1"/>
  <c r="I569" i="4"/>
  <c r="J569" i="4" s="1"/>
  <c r="L569" i="4" s="1"/>
  <c r="H569" i="4"/>
  <c r="G569" i="4"/>
  <c r="AT568" i="4"/>
  <c r="AV568" i="4" s="1"/>
  <c r="I568" i="4"/>
  <c r="J568" i="4" s="1"/>
  <c r="L568" i="4" s="1"/>
  <c r="H568" i="4"/>
  <c r="G568" i="4"/>
  <c r="AT567" i="4"/>
  <c r="AV567" i="4" s="1"/>
  <c r="I567" i="4"/>
  <c r="J567" i="4" s="1"/>
  <c r="L567" i="4" s="1"/>
  <c r="O567" i="4" s="1"/>
  <c r="H567" i="4"/>
  <c r="G567" i="4"/>
  <c r="AT566" i="4"/>
  <c r="AV566" i="4" s="1"/>
  <c r="AZ566" i="4" s="1"/>
  <c r="AB566" i="4"/>
  <c r="AD566" i="4" s="1"/>
  <c r="I566" i="4"/>
  <c r="J566" i="4" s="1"/>
  <c r="L566" i="4" s="1"/>
  <c r="Q566" i="4" s="1"/>
  <c r="H566" i="4"/>
  <c r="G566" i="4"/>
  <c r="AT565" i="4"/>
  <c r="AV565" i="4" s="1"/>
  <c r="AB565" i="4"/>
  <c r="AD565" i="4" s="1"/>
  <c r="AF565" i="4" s="1"/>
  <c r="I565" i="4"/>
  <c r="J565" i="4" s="1"/>
  <c r="L565" i="4" s="1"/>
  <c r="H565" i="4"/>
  <c r="G565" i="4"/>
  <c r="AT564" i="4"/>
  <c r="AV564" i="4" s="1"/>
  <c r="AB564" i="4"/>
  <c r="AD564" i="4" s="1"/>
  <c r="AH564" i="4" s="1"/>
  <c r="I564" i="4"/>
  <c r="J564" i="4" s="1"/>
  <c r="L564" i="4" s="1"/>
  <c r="H564" i="4"/>
  <c r="G564" i="4"/>
  <c r="AT563" i="4"/>
  <c r="AV563" i="4" s="1"/>
  <c r="AX563" i="4" s="1"/>
  <c r="AB563" i="4"/>
  <c r="AD563" i="4" s="1"/>
  <c r="I563" i="4"/>
  <c r="J563" i="4" s="1"/>
  <c r="L563" i="4" s="1"/>
  <c r="O563" i="4" s="1"/>
  <c r="H563" i="4"/>
  <c r="G563" i="4"/>
  <c r="AT562" i="4"/>
  <c r="AV562" i="4" s="1"/>
  <c r="AB562" i="4"/>
  <c r="AD562" i="4" s="1"/>
  <c r="I562" i="4"/>
  <c r="J562" i="4" s="1"/>
  <c r="L562" i="4" s="1"/>
  <c r="Q562" i="4" s="1"/>
  <c r="H562" i="4"/>
  <c r="G562" i="4"/>
  <c r="AT561" i="4"/>
  <c r="AV561" i="4" s="1"/>
  <c r="AB561" i="4"/>
  <c r="AD561" i="4" s="1"/>
  <c r="AF561" i="4" s="1"/>
  <c r="I561" i="4"/>
  <c r="J561" i="4" s="1"/>
  <c r="L561" i="4" s="1"/>
  <c r="H561" i="4"/>
  <c r="G561" i="4"/>
  <c r="AT560" i="4"/>
  <c r="AV560" i="4" s="1"/>
  <c r="AB560" i="4"/>
  <c r="AD560" i="4" s="1"/>
  <c r="I560" i="4"/>
  <c r="J560" i="4" s="1"/>
  <c r="L560" i="4" s="1"/>
  <c r="H560" i="4"/>
  <c r="G560" i="4"/>
  <c r="AB559" i="4"/>
  <c r="AD559" i="4" s="1"/>
  <c r="AF559" i="4" s="1"/>
  <c r="I559" i="4"/>
  <c r="J559" i="4" s="1"/>
  <c r="L559" i="4" s="1"/>
  <c r="H559" i="4"/>
  <c r="G559" i="4"/>
  <c r="AB558" i="4"/>
  <c r="AD558" i="4" s="1"/>
  <c r="I558" i="4"/>
  <c r="J558" i="4" s="1"/>
  <c r="L558" i="4" s="1"/>
  <c r="H558" i="4"/>
  <c r="G558" i="4"/>
  <c r="AB557" i="4"/>
  <c r="AD557" i="4" s="1"/>
  <c r="I557" i="4"/>
  <c r="J557" i="4" s="1"/>
  <c r="L557" i="4" s="1"/>
  <c r="H557" i="4"/>
  <c r="G557" i="4"/>
  <c r="AT556" i="4"/>
  <c r="AV556" i="4" s="1"/>
  <c r="AX556" i="4" s="1"/>
  <c r="AB556" i="4"/>
  <c r="AD556" i="4" s="1"/>
  <c r="I556" i="4"/>
  <c r="J556" i="4" s="1"/>
  <c r="L556" i="4" s="1"/>
  <c r="H556" i="4"/>
  <c r="G556" i="4"/>
  <c r="AB555" i="4"/>
  <c r="AD555" i="4" s="1"/>
  <c r="I555" i="4"/>
  <c r="J555" i="4" s="1"/>
  <c r="L555" i="4" s="1"/>
  <c r="H555" i="4"/>
  <c r="G555" i="4"/>
  <c r="AB554" i="4"/>
  <c r="AD554" i="4" s="1"/>
  <c r="AF554" i="4" s="1"/>
  <c r="I554" i="4"/>
  <c r="J554" i="4" s="1"/>
  <c r="L554" i="4" s="1"/>
  <c r="H554" i="4"/>
  <c r="G554" i="4"/>
  <c r="AT553" i="4"/>
  <c r="AV553" i="4" s="1"/>
  <c r="AB553" i="4"/>
  <c r="AD553" i="4" s="1"/>
  <c r="AF553" i="4" s="1"/>
  <c r="I553" i="4"/>
  <c r="J553" i="4" s="1"/>
  <c r="L553" i="4" s="1"/>
  <c r="H553" i="4"/>
  <c r="G553" i="4"/>
  <c r="AT552" i="4"/>
  <c r="AV552" i="4" s="1"/>
  <c r="AB552" i="4"/>
  <c r="AD552" i="4" s="1"/>
  <c r="AF552" i="4" s="1"/>
  <c r="I552" i="4"/>
  <c r="J552" i="4" s="1"/>
  <c r="L552" i="4" s="1"/>
  <c r="H552" i="4"/>
  <c r="G552" i="4"/>
  <c r="AT551" i="4"/>
  <c r="AV551" i="4" s="1"/>
  <c r="AB551" i="4"/>
  <c r="AD551" i="4" s="1"/>
  <c r="I551" i="4"/>
  <c r="J551" i="4" s="1"/>
  <c r="L551" i="4" s="1"/>
  <c r="G551" i="4"/>
  <c r="AB550" i="4"/>
  <c r="AD550" i="4" s="1"/>
  <c r="I550" i="4"/>
  <c r="J550" i="4" s="1"/>
  <c r="L550" i="4" s="1"/>
  <c r="O550" i="4" s="1"/>
  <c r="H550" i="4"/>
  <c r="G550" i="4"/>
  <c r="AT549" i="4"/>
  <c r="AV549" i="4" s="1"/>
  <c r="AB549" i="4"/>
  <c r="AD549" i="4" s="1"/>
  <c r="I549" i="4"/>
  <c r="J549" i="4" s="1"/>
  <c r="L549" i="4" s="1"/>
  <c r="H549" i="4"/>
  <c r="G549" i="4"/>
  <c r="AT548" i="4"/>
  <c r="AV548" i="4" s="1"/>
  <c r="AB548" i="4"/>
  <c r="AD548" i="4" s="1"/>
  <c r="AF548" i="4" s="1"/>
  <c r="I548" i="4"/>
  <c r="J548" i="4" s="1"/>
  <c r="L548" i="4" s="1"/>
  <c r="H548" i="4"/>
  <c r="G548" i="4"/>
  <c r="AT547" i="4"/>
  <c r="AV547" i="4" s="1"/>
  <c r="AB547" i="4"/>
  <c r="AD547" i="4" s="1"/>
  <c r="I547" i="4"/>
  <c r="J547" i="4" s="1"/>
  <c r="L547" i="4" s="1"/>
  <c r="H547" i="4"/>
  <c r="G547" i="4"/>
  <c r="AT546" i="4"/>
  <c r="AV546" i="4" s="1"/>
  <c r="AB546" i="4"/>
  <c r="AD546" i="4" s="1"/>
  <c r="I546" i="4"/>
  <c r="J546" i="4" s="1"/>
  <c r="L546" i="4" s="1"/>
  <c r="H546" i="4"/>
  <c r="G546" i="4"/>
  <c r="AT545" i="4"/>
  <c r="AV545" i="4" s="1"/>
  <c r="AB545" i="4"/>
  <c r="AD545" i="4" s="1"/>
  <c r="I545" i="4"/>
  <c r="J545" i="4" s="1"/>
  <c r="L545" i="4" s="1"/>
  <c r="H545" i="4"/>
  <c r="G545" i="4"/>
  <c r="AB544" i="4"/>
  <c r="AD544" i="4" s="1"/>
  <c r="I544" i="4"/>
  <c r="J544" i="4" s="1"/>
  <c r="L544" i="4" s="1"/>
  <c r="H544" i="4"/>
  <c r="G544" i="4"/>
  <c r="AT543" i="4"/>
  <c r="AV543" i="4" s="1"/>
  <c r="AB543" i="4"/>
  <c r="AD543" i="4" s="1"/>
  <c r="I543" i="4"/>
  <c r="J543" i="4" s="1"/>
  <c r="L543" i="4" s="1"/>
  <c r="H543" i="4"/>
  <c r="G543" i="4"/>
  <c r="AT542" i="4"/>
  <c r="AV542" i="4" s="1"/>
  <c r="AB542" i="4"/>
  <c r="AD542" i="4" s="1"/>
  <c r="AH542" i="4" s="1"/>
  <c r="I542" i="4"/>
  <c r="J542" i="4" s="1"/>
  <c r="L542" i="4" s="1"/>
  <c r="H542" i="4"/>
  <c r="G542" i="4"/>
  <c r="AT541" i="4"/>
  <c r="AV541" i="4" s="1"/>
  <c r="AB541" i="4"/>
  <c r="AD541" i="4" s="1"/>
  <c r="I541" i="4"/>
  <c r="J541" i="4" s="1"/>
  <c r="L541" i="4" s="1"/>
  <c r="O541" i="4" s="1"/>
  <c r="H541" i="4"/>
  <c r="G541" i="4"/>
  <c r="AT540" i="4"/>
  <c r="AV540" i="4" s="1"/>
  <c r="AZ540" i="4" s="1"/>
  <c r="AB540" i="4"/>
  <c r="AD540" i="4" s="1"/>
  <c r="I540" i="4"/>
  <c r="J540" i="4" s="1"/>
  <c r="L540" i="4" s="1"/>
  <c r="Q540" i="4" s="1"/>
  <c r="H540" i="4"/>
  <c r="G540" i="4"/>
  <c r="AT539" i="4"/>
  <c r="AV539" i="4" s="1"/>
  <c r="AB539" i="4"/>
  <c r="AD539" i="4" s="1"/>
  <c r="AF539" i="4" s="1"/>
  <c r="I539" i="4"/>
  <c r="J539" i="4" s="1"/>
  <c r="L539" i="4" s="1"/>
  <c r="H539" i="4"/>
  <c r="G539" i="4"/>
  <c r="AT538" i="4"/>
  <c r="AV538" i="4" s="1"/>
  <c r="AB538" i="4"/>
  <c r="AD538" i="4" s="1"/>
  <c r="I538" i="4"/>
  <c r="J538" i="4" s="1"/>
  <c r="L538" i="4" s="1"/>
  <c r="H538" i="4"/>
  <c r="G538" i="4"/>
  <c r="AT537" i="4"/>
  <c r="AV537" i="4" s="1"/>
  <c r="AX537" i="4" s="1"/>
  <c r="AB537" i="4"/>
  <c r="AD537" i="4" s="1"/>
  <c r="I537" i="4"/>
  <c r="J537" i="4" s="1"/>
  <c r="L537" i="4" s="1"/>
  <c r="H537" i="4"/>
  <c r="G537" i="4"/>
  <c r="AT536" i="4"/>
  <c r="AV536" i="4" s="1"/>
  <c r="AZ536" i="4" s="1"/>
  <c r="AB536" i="4"/>
  <c r="AD536" i="4" s="1"/>
  <c r="I536" i="4"/>
  <c r="J536" i="4" s="1"/>
  <c r="L536" i="4" s="1"/>
  <c r="H536" i="4"/>
  <c r="G536" i="4"/>
  <c r="AT535" i="4"/>
  <c r="AV535" i="4" s="1"/>
  <c r="AB535" i="4"/>
  <c r="AD535" i="4" s="1"/>
  <c r="AF535" i="4" s="1"/>
  <c r="I535" i="4"/>
  <c r="J535" i="4" s="1"/>
  <c r="L535" i="4" s="1"/>
  <c r="H535" i="4"/>
  <c r="G535" i="4"/>
  <c r="AT534" i="4"/>
  <c r="AV534" i="4" s="1"/>
  <c r="AB534" i="4"/>
  <c r="AD534" i="4" s="1"/>
  <c r="AH534" i="4" s="1"/>
  <c r="I534" i="4"/>
  <c r="J534" i="4" s="1"/>
  <c r="L534" i="4" s="1"/>
  <c r="H534" i="4"/>
  <c r="G534" i="4"/>
  <c r="AT533" i="4"/>
  <c r="AV533" i="4" s="1"/>
  <c r="AX533" i="4" s="1"/>
  <c r="AB533" i="4"/>
  <c r="AD533" i="4" s="1"/>
  <c r="I533" i="4"/>
  <c r="J533" i="4" s="1"/>
  <c r="L533" i="4" s="1"/>
  <c r="H533" i="4"/>
  <c r="G533" i="4"/>
  <c r="AT532" i="4"/>
  <c r="AV532" i="4" s="1"/>
  <c r="AB532" i="4"/>
  <c r="AD532" i="4" s="1"/>
  <c r="I532" i="4"/>
  <c r="J532" i="4" s="1"/>
  <c r="L532" i="4" s="1"/>
  <c r="H532" i="4"/>
  <c r="G532" i="4"/>
  <c r="AT531" i="4"/>
  <c r="AV531" i="4" s="1"/>
  <c r="AB531" i="4"/>
  <c r="AD531" i="4" s="1"/>
  <c r="AF531" i="4" s="1"/>
  <c r="I531" i="4"/>
  <c r="J531" i="4" s="1"/>
  <c r="L531" i="4" s="1"/>
  <c r="H531" i="4"/>
  <c r="G531" i="4"/>
  <c r="AT530" i="4"/>
  <c r="AV530" i="4" s="1"/>
  <c r="AB530" i="4"/>
  <c r="AD530" i="4" s="1"/>
  <c r="AH530" i="4" s="1"/>
  <c r="I530" i="4"/>
  <c r="J530" i="4" s="1"/>
  <c r="L530" i="4" s="1"/>
  <c r="H530" i="4"/>
  <c r="G530" i="4"/>
  <c r="AT529" i="4"/>
  <c r="AV529" i="4" s="1"/>
  <c r="AB529" i="4"/>
  <c r="AD529" i="4" s="1"/>
  <c r="I529" i="4"/>
  <c r="J529" i="4" s="1"/>
  <c r="L529" i="4" s="1"/>
  <c r="H529" i="4"/>
  <c r="G529" i="4"/>
  <c r="AT528" i="4"/>
  <c r="AV528" i="4" s="1"/>
  <c r="AZ528" i="4" s="1"/>
  <c r="AB528" i="4"/>
  <c r="AD528" i="4" s="1"/>
  <c r="I528" i="4"/>
  <c r="J528" i="4" s="1"/>
  <c r="L528" i="4" s="1"/>
  <c r="H528" i="4"/>
  <c r="G528" i="4"/>
  <c r="AT527" i="4"/>
  <c r="AV527" i="4" s="1"/>
  <c r="AB527" i="4"/>
  <c r="AD527" i="4" s="1"/>
  <c r="I527" i="4"/>
  <c r="J527" i="4" s="1"/>
  <c r="L527" i="4" s="1"/>
  <c r="H527" i="4"/>
  <c r="G527" i="4"/>
  <c r="AT526" i="4"/>
  <c r="AV526" i="4" s="1"/>
  <c r="AB526" i="4"/>
  <c r="AD526" i="4" s="1"/>
  <c r="AF526" i="4" s="1"/>
  <c r="I526" i="4"/>
  <c r="J526" i="4" s="1"/>
  <c r="L526" i="4" s="1"/>
  <c r="H526" i="4"/>
  <c r="G526" i="4"/>
  <c r="AT525" i="4"/>
  <c r="AV525" i="4" s="1"/>
  <c r="AB525" i="4"/>
  <c r="AD525" i="4" s="1"/>
  <c r="I525" i="4"/>
  <c r="J525" i="4" s="1"/>
  <c r="L525" i="4" s="1"/>
  <c r="H525" i="4"/>
  <c r="G525" i="4"/>
  <c r="AT524" i="4"/>
  <c r="AV524" i="4" s="1"/>
  <c r="AX524" i="4" s="1"/>
  <c r="AB524" i="4"/>
  <c r="AD524" i="4" s="1"/>
  <c r="I524" i="4"/>
  <c r="J524" i="4" s="1"/>
  <c r="L524" i="4" s="1"/>
  <c r="H524" i="4"/>
  <c r="G524" i="4"/>
  <c r="AT523" i="4"/>
  <c r="AV523" i="4" s="1"/>
  <c r="AB523" i="4"/>
  <c r="AD523" i="4" s="1"/>
  <c r="I523" i="4"/>
  <c r="J523" i="4" s="1"/>
  <c r="L523" i="4" s="1"/>
  <c r="H523" i="4"/>
  <c r="G523" i="4"/>
  <c r="AT522" i="4"/>
  <c r="AV522" i="4" s="1"/>
  <c r="AB522" i="4"/>
  <c r="AD522" i="4" s="1"/>
  <c r="AF522" i="4" s="1"/>
  <c r="I522" i="4"/>
  <c r="J522" i="4" s="1"/>
  <c r="L522" i="4" s="1"/>
  <c r="H522" i="4"/>
  <c r="G522" i="4"/>
  <c r="AB521" i="4"/>
  <c r="AD521" i="4" s="1"/>
  <c r="I521" i="4"/>
  <c r="J521" i="4" s="1"/>
  <c r="L521" i="4" s="1"/>
  <c r="O521" i="4" s="1"/>
  <c r="G521" i="4"/>
  <c r="AT520" i="4"/>
  <c r="AV520" i="4" s="1"/>
  <c r="AX520" i="4" s="1"/>
  <c r="AB520" i="4"/>
  <c r="AD520" i="4" s="1"/>
  <c r="I520" i="4"/>
  <c r="J520" i="4" s="1"/>
  <c r="L520" i="4" s="1"/>
  <c r="O520" i="4" s="1"/>
  <c r="H520" i="4"/>
  <c r="G520" i="4"/>
  <c r="AB519" i="4"/>
  <c r="AD519" i="4" s="1"/>
  <c r="AF519" i="4" s="1"/>
  <c r="I519" i="4"/>
  <c r="J519" i="4" s="1"/>
  <c r="L519" i="4" s="1"/>
  <c r="G519" i="4"/>
  <c r="AT518" i="4"/>
  <c r="AV518" i="4" s="1"/>
  <c r="AB518" i="4"/>
  <c r="AD518" i="4" s="1"/>
  <c r="I518" i="4"/>
  <c r="J518" i="4" s="1"/>
  <c r="L518" i="4" s="1"/>
  <c r="O518" i="4" s="1"/>
  <c r="H518" i="4"/>
  <c r="G518" i="4"/>
  <c r="AB517" i="4"/>
  <c r="AD517" i="4" s="1"/>
  <c r="I517" i="4"/>
  <c r="J517" i="4" s="1"/>
  <c r="L517" i="4" s="1"/>
  <c r="G517" i="4"/>
  <c r="AB516" i="4"/>
  <c r="AD516" i="4" s="1"/>
  <c r="I516" i="4"/>
  <c r="J516" i="4" s="1"/>
  <c r="L516" i="4" s="1"/>
  <c r="H516" i="4"/>
  <c r="G516" i="4"/>
  <c r="AB515" i="4"/>
  <c r="AD515" i="4" s="1"/>
  <c r="I515" i="4"/>
  <c r="J515" i="4" s="1"/>
  <c r="L515" i="4" s="1"/>
  <c r="H515" i="4"/>
  <c r="G515" i="4"/>
  <c r="AB514" i="4"/>
  <c r="AD514" i="4" s="1"/>
  <c r="I514" i="4"/>
  <c r="J514" i="4" s="1"/>
  <c r="L514" i="4" s="1"/>
  <c r="H514" i="4"/>
  <c r="G514" i="4"/>
  <c r="AB513" i="4"/>
  <c r="AD513" i="4" s="1"/>
  <c r="AF513" i="4" s="1"/>
  <c r="I513" i="4"/>
  <c r="J513" i="4" s="1"/>
  <c r="L513" i="4" s="1"/>
  <c r="H513" i="4"/>
  <c r="G513" i="4"/>
  <c r="AB512" i="4"/>
  <c r="AD512" i="4" s="1"/>
  <c r="I512" i="4"/>
  <c r="J512" i="4" s="1"/>
  <c r="L512" i="4" s="1"/>
  <c r="H512" i="4"/>
  <c r="G512" i="4"/>
  <c r="AB511" i="4"/>
  <c r="AD511" i="4" s="1"/>
  <c r="I511" i="4"/>
  <c r="J511" i="4" s="1"/>
  <c r="L511" i="4" s="1"/>
  <c r="O511" i="4" s="1"/>
  <c r="H511" i="4"/>
  <c r="G511" i="4"/>
  <c r="AB510" i="4"/>
  <c r="AD510" i="4" s="1"/>
  <c r="I510" i="4"/>
  <c r="J510" i="4" s="1"/>
  <c r="L510" i="4" s="1"/>
  <c r="G510" i="4"/>
  <c r="AB509" i="4"/>
  <c r="AD509" i="4" s="1"/>
  <c r="I509" i="4"/>
  <c r="J509" i="4" s="1"/>
  <c r="L509" i="4" s="1"/>
  <c r="H509" i="4"/>
  <c r="G509" i="4"/>
  <c r="AB508" i="4"/>
  <c r="AD508" i="4" s="1"/>
  <c r="AF508" i="4" s="1"/>
  <c r="I508" i="4"/>
  <c r="J508" i="4" s="1"/>
  <c r="L508" i="4" s="1"/>
  <c r="Q508" i="4" s="1"/>
  <c r="H508" i="4"/>
  <c r="G508" i="4"/>
  <c r="AB507" i="4"/>
  <c r="AD507" i="4" s="1"/>
  <c r="I507" i="4"/>
  <c r="J507" i="4" s="1"/>
  <c r="L507" i="4" s="1"/>
  <c r="O507" i="4" s="1"/>
  <c r="H507" i="4"/>
  <c r="G507" i="4"/>
  <c r="I506" i="4"/>
  <c r="J506" i="4" s="1"/>
  <c r="L506" i="4" s="1"/>
  <c r="H506" i="4"/>
  <c r="G506" i="4"/>
  <c r="I505" i="4"/>
  <c r="J505" i="4" s="1"/>
  <c r="L505" i="4" s="1"/>
  <c r="H505" i="4"/>
  <c r="G505" i="4"/>
  <c r="AB504" i="4"/>
  <c r="AD504" i="4" s="1"/>
  <c r="AH504" i="4" s="1"/>
  <c r="I504" i="4"/>
  <c r="J504" i="4" s="1"/>
  <c r="L504" i="4" s="1"/>
  <c r="H504" i="4"/>
  <c r="G504" i="4"/>
  <c r="I503" i="4"/>
  <c r="J503" i="4" s="1"/>
  <c r="L503" i="4" s="1"/>
  <c r="H503" i="4"/>
  <c r="G503" i="4"/>
  <c r="AT502" i="4"/>
  <c r="AV502" i="4" s="1"/>
  <c r="AB502" i="4"/>
  <c r="AD502" i="4" s="1"/>
  <c r="I502" i="4"/>
  <c r="J502" i="4" s="1"/>
  <c r="L502" i="4" s="1"/>
  <c r="H502" i="4"/>
  <c r="G502" i="4"/>
  <c r="AB501" i="4"/>
  <c r="AD501" i="4" s="1"/>
  <c r="AF501" i="4" s="1"/>
  <c r="I501" i="4"/>
  <c r="J501" i="4" s="1"/>
  <c r="L501" i="4" s="1"/>
  <c r="H501" i="4"/>
  <c r="G501" i="4"/>
  <c r="AB500" i="4"/>
  <c r="AD500" i="4" s="1"/>
  <c r="I500" i="4"/>
  <c r="J500" i="4" s="1"/>
  <c r="L500" i="4" s="1"/>
  <c r="H500" i="4"/>
  <c r="G500" i="4"/>
  <c r="AB499" i="4"/>
  <c r="AD499" i="4" s="1"/>
  <c r="I499" i="4"/>
  <c r="J499" i="4" s="1"/>
  <c r="L499" i="4" s="1"/>
  <c r="O499" i="4" s="1"/>
  <c r="H499" i="4"/>
  <c r="G499" i="4"/>
  <c r="AB498" i="4"/>
  <c r="AD498" i="4" s="1"/>
  <c r="I498" i="4"/>
  <c r="J498" i="4" s="1"/>
  <c r="L498" i="4" s="1"/>
  <c r="H498" i="4"/>
  <c r="G498" i="4"/>
  <c r="AB497" i="4"/>
  <c r="AD497" i="4" s="1"/>
  <c r="AF497" i="4" s="1"/>
  <c r="I497" i="4"/>
  <c r="J497" i="4" s="1"/>
  <c r="L497" i="4" s="1"/>
  <c r="H497" i="4"/>
  <c r="G497" i="4"/>
  <c r="AB496" i="4"/>
  <c r="AD496" i="4" s="1"/>
  <c r="I496" i="4"/>
  <c r="J496" i="4" s="1"/>
  <c r="L496" i="4" s="1"/>
  <c r="H496" i="4"/>
  <c r="G496" i="4"/>
  <c r="AB495" i="4"/>
  <c r="AD495" i="4" s="1"/>
  <c r="AH495" i="4" s="1"/>
  <c r="I495" i="4"/>
  <c r="J495" i="4" s="1"/>
  <c r="L495" i="4" s="1"/>
  <c r="G495" i="4"/>
  <c r="AB494" i="4"/>
  <c r="AD494" i="4" s="1"/>
  <c r="AH494" i="4" s="1"/>
  <c r="I494" i="4"/>
  <c r="J494" i="4" s="1"/>
  <c r="L494" i="4" s="1"/>
  <c r="H494" i="4"/>
  <c r="G494" i="4"/>
  <c r="AB493" i="4"/>
  <c r="AD493" i="4" s="1"/>
  <c r="AH493" i="4" s="1"/>
  <c r="I493" i="4"/>
  <c r="J493" i="4" s="1"/>
  <c r="L493" i="4" s="1"/>
  <c r="H493" i="4"/>
  <c r="G493" i="4"/>
  <c r="AB492" i="4"/>
  <c r="AD492" i="4" s="1"/>
  <c r="I492" i="4"/>
  <c r="J492" i="4" s="1"/>
  <c r="L492" i="4" s="1"/>
  <c r="H492" i="4"/>
  <c r="G492" i="4"/>
  <c r="AB491" i="4"/>
  <c r="AD491" i="4" s="1"/>
  <c r="I491" i="4"/>
  <c r="J491" i="4" s="1"/>
  <c r="L491" i="4" s="1"/>
  <c r="H491" i="4"/>
  <c r="G491" i="4"/>
  <c r="AB490" i="4"/>
  <c r="AD490" i="4" s="1"/>
  <c r="I490" i="4"/>
  <c r="J490" i="4" s="1"/>
  <c r="L490" i="4" s="1"/>
  <c r="Q490" i="4" s="1"/>
  <c r="H490" i="4"/>
  <c r="G490" i="4"/>
  <c r="I489" i="4"/>
  <c r="J489" i="4" s="1"/>
  <c r="L489" i="4" s="1"/>
  <c r="G489" i="4"/>
  <c r="AB488" i="4"/>
  <c r="AD488" i="4" s="1"/>
  <c r="I488" i="4"/>
  <c r="J488" i="4" s="1"/>
  <c r="L488" i="4" s="1"/>
  <c r="H488" i="4"/>
  <c r="G488" i="4"/>
  <c r="AB487" i="4"/>
  <c r="AD487" i="4" s="1"/>
  <c r="I487" i="4"/>
  <c r="J487" i="4" s="1"/>
  <c r="L487" i="4" s="1"/>
  <c r="H487" i="4"/>
  <c r="G487" i="4"/>
  <c r="AB486" i="4"/>
  <c r="AD486" i="4" s="1"/>
  <c r="I486" i="4"/>
  <c r="J486" i="4" s="1"/>
  <c r="L486" i="4" s="1"/>
  <c r="H486" i="4"/>
  <c r="G486" i="4"/>
  <c r="AB485" i="4"/>
  <c r="AD485" i="4" s="1"/>
  <c r="AF485" i="4" s="1"/>
  <c r="I485" i="4"/>
  <c r="J485" i="4" s="1"/>
  <c r="L485" i="4" s="1"/>
  <c r="G485" i="4"/>
  <c r="AB484" i="4"/>
  <c r="AD484" i="4" s="1"/>
  <c r="I484" i="4"/>
  <c r="J484" i="4" s="1"/>
  <c r="L484" i="4" s="1"/>
  <c r="H484" i="4"/>
  <c r="G484" i="4"/>
  <c r="AB483" i="4"/>
  <c r="AD483" i="4" s="1"/>
  <c r="I483" i="4"/>
  <c r="J483" i="4" s="1"/>
  <c r="L483" i="4" s="1"/>
  <c r="Q483" i="4" s="1"/>
  <c r="H483" i="4"/>
  <c r="G483" i="4"/>
  <c r="AB482" i="4"/>
  <c r="AD482" i="4" s="1"/>
  <c r="I482" i="4"/>
  <c r="J482" i="4" s="1"/>
  <c r="L482" i="4" s="1"/>
  <c r="O482" i="4" s="1"/>
  <c r="H482" i="4"/>
  <c r="G482" i="4"/>
  <c r="AB481" i="4"/>
  <c r="AD481" i="4" s="1"/>
  <c r="AH481" i="4" s="1"/>
  <c r="I481" i="4"/>
  <c r="J481" i="4" s="1"/>
  <c r="L481" i="4" s="1"/>
  <c r="H481" i="4"/>
  <c r="G481" i="4"/>
  <c r="AB480" i="4"/>
  <c r="AD480" i="4" s="1"/>
  <c r="AF480" i="4" s="1"/>
  <c r="I480" i="4"/>
  <c r="J480" i="4" s="1"/>
  <c r="L480" i="4" s="1"/>
  <c r="H480" i="4"/>
  <c r="G480" i="4"/>
  <c r="AB479" i="4"/>
  <c r="AD479" i="4" s="1"/>
  <c r="I479" i="4"/>
  <c r="J479" i="4" s="1"/>
  <c r="L479" i="4" s="1"/>
  <c r="O479" i="4" s="1"/>
  <c r="H479" i="4"/>
  <c r="G479" i="4"/>
  <c r="AB478" i="4"/>
  <c r="AD478" i="4" s="1"/>
  <c r="I478" i="4"/>
  <c r="J478" i="4" s="1"/>
  <c r="L478" i="4" s="1"/>
  <c r="H478" i="4"/>
  <c r="G478" i="4"/>
  <c r="AB477" i="4"/>
  <c r="AD477" i="4" s="1"/>
  <c r="AF477" i="4" s="1"/>
  <c r="I477" i="4"/>
  <c r="J477" i="4" s="1"/>
  <c r="L477" i="4" s="1"/>
  <c r="H477" i="4"/>
  <c r="G477" i="4"/>
  <c r="AB476" i="4"/>
  <c r="AD476" i="4" s="1"/>
  <c r="I476" i="4"/>
  <c r="J476" i="4" s="1"/>
  <c r="L476" i="4" s="1"/>
  <c r="H476" i="4"/>
  <c r="G476" i="4"/>
  <c r="AB475" i="4"/>
  <c r="AD475" i="4" s="1"/>
  <c r="I475" i="4"/>
  <c r="J475" i="4" s="1"/>
  <c r="L475" i="4" s="1"/>
  <c r="H475" i="4"/>
  <c r="G475" i="4"/>
  <c r="AB474" i="4"/>
  <c r="AD474" i="4" s="1"/>
  <c r="AH474" i="4" s="1"/>
  <c r="I474" i="4"/>
  <c r="J474" i="4" s="1"/>
  <c r="L474" i="4" s="1"/>
  <c r="H474" i="4"/>
  <c r="G474" i="4"/>
  <c r="AB473" i="4"/>
  <c r="AD473" i="4" s="1"/>
  <c r="AF473" i="4" s="1"/>
  <c r="I473" i="4"/>
  <c r="J473" i="4" s="1"/>
  <c r="L473" i="4" s="1"/>
  <c r="H473" i="4"/>
  <c r="G473" i="4"/>
  <c r="AB472" i="4"/>
  <c r="AD472" i="4" s="1"/>
  <c r="I472" i="4"/>
  <c r="J472" i="4" s="1"/>
  <c r="L472" i="4" s="1"/>
  <c r="O472" i="4" s="1"/>
  <c r="G472" i="4"/>
  <c r="AB471" i="4"/>
  <c r="AD471" i="4" s="1"/>
  <c r="I471" i="4"/>
  <c r="J471" i="4" s="1"/>
  <c r="L471" i="4" s="1"/>
  <c r="H471" i="4"/>
  <c r="G471" i="4"/>
  <c r="AT470" i="4"/>
  <c r="AV470" i="4" s="1"/>
  <c r="AB470" i="4"/>
  <c r="AD470" i="4" s="1"/>
  <c r="AF470" i="4" s="1"/>
  <c r="I470" i="4"/>
  <c r="J470" i="4" s="1"/>
  <c r="L470" i="4" s="1"/>
  <c r="H470" i="4"/>
  <c r="G470" i="4"/>
  <c r="AB469" i="4"/>
  <c r="AD469" i="4" s="1"/>
  <c r="I469" i="4"/>
  <c r="J469" i="4" s="1"/>
  <c r="L469" i="4" s="1"/>
  <c r="O469" i="4" s="1"/>
  <c r="G469" i="4"/>
  <c r="AB468" i="4"/>
  <c r="AD468" i="4" s="1"/>
  <c r="AF468" i="4" s="1"/>
  <c r="I468" i="4"/>
  <c r="J468" i="4" s="1"/>
  <c r="L468" i="4" s="1"/>
  <c r="Q468" i="4" s="1"/>
  <c r="H468" i="4"/>
  <c r="G468" i="4"/>
  <c r="AB467" i="4"/>
  <c r="AD467" i="4" s="1"/>
  <c r="AF467" i="4" s="1"/>
  <c r="I467" i="4"/>
  <c r="J467" i="4" s="1"/>
  <c r="L467" i="4" s="1"/>
  <c r="Q467" i="4" s="1"/>
  <c r="G467" i="4"/>
  <c r="AB466" i="4"/>
  <c r="AD466" i="4" s="1"/>
  <c r="AH466" i="4" s="1"/>
  <c r="I466" i="4"/>
  <c r="J466" i="4" s="1"/>
  <c r="L466" i="4" s="1"/>
  <c r="H466" i="4"/>
  <c r="G466" i="4"/>
  <c r="I465" i="4"/>
  <c r="J465" i="4" s="1"/>
  <c r="L465" i="4" s="1"/>
  <c r="H465" i="4"/>
  <c r="G465" i="4"/>
  <c r="I464" i="4"/>
  <c r="J464" i="4" s="1"/>
  <c r="L464" i="4" s="1"/>
  <c r="H464" i="4"/>
  <c r="G464" i="4"/>
  <c r="I463" i="4"/>
  <c r="J463" i="4" s="1"/>
  <c r="L463" i="4" s="1"/>
  <c r="G463" i="4"/>
  <c r="AB462" i="4"/>
  <c r="I462" i="4"/>
  <c r="J462" i="4" s="1"/>
  <c r="L462" i="4" s="1"/>
  <c r="H462" i="4"/>
  <c r="G462" i="4"/>
  <c r="I461" i="4"/>
  <c r="J461" i="4" s="1"/>
  <c r="L461" i="4" s="1"/>
  <c r="G461" i="4"/>
  <c r="I460" i="4"/>
  <c r="J460" i="4" s="1"/>
  <c r="L460" i="4" s="1"/>
  <c r="G460" i="4"/>
  <c r="I459" i="4"/>
  <c r="J459" i="4" s="1"/>
  <c r="L459" i="4" s="1"/>
  <c r="Q459" i="4" s="1"/>
  <c r="G459" i="4"/>
  <c r="I458" i="4"/>
  <c r="J458" i="4" s="1"/>
  <c r="L458" i="4" s="1"/>
  <c r="O458" i="4" s="1"/>
  <c r="G458" i="4"/>
  <c r="I457" i="4"/>
  <c r="J457" i="4" s="1"/>
  <c r="L457" i="4" s="1"/>
  <c r="G457" i="4"/>
  <c r="I456" i="4"/>
  <c r="J456" i="4" s="1"/>
  <c r="L456" i="4" s="1"/>
  <c r="G456" i="4"/>
  <c r="I455" i="4"/>
  <c r="J455" i="4" s="1"/>
  <c r="L455" i="4" s="1"/>
  <c r="G455" i="4"/>
  <c r="AB454" i="4"/>
  <c r="AD454" i="4" s="1"/>
  <c r="AF454" i="4" s="1"/>
  <c r="I454" i="4"/>
  <c r="J454" i="4" s="1"/>
  <c r="L454" i="4" s="1"/>
  <c r="H454" i="4"/>
  <c r="G454" i="4"/>
  <c r="AB453" i="4"/>
  <c r="AD453" i="4" s="1"/>
  <c r="I453" i="4"/>
  <c r="J453" i="4" s="1"/>
  <c r="L453" i="4" s="1"/>
  <c r="Q453" i="4" s="1"/>
  <c r="H453" i="4"/>
  <c r="G453" i="4"/>
  <c r="AB452" i="4"/>
  <c r="AD452" i="4" s="1"/>
  <c r="I452" i="4"/>
  <c r="J452" i="4" s="1"/>
  <c r="L452" i="4" s="1"/>
  <c r="H452" i="4"/>
  <c r="G452" i="4"/>
  <c r="AB451" i="4"/>
  <c r="AD451" i="4" s="1"/>
  <c r="AF451" i="4" s="1"/>
  <c r="I451" i="4"/>
  <c r="J451" i="4" s="1"/>
  <c r="L451" i="4" s="1"/>
  <c r="H451" i="4"/>
  <c r="G451" i="4"/>
  <c r="AB450" i="4"/>
  <c r="AD450" i="4" s="1"/>
  <c r="I450" i="4"/>
  <c r="J450" i="4" s="1"/>
  <c r="L450" i="4" s="1"/>
  <c r="Q450" i="4" s="1"/>
  <c r="H450" i="4"/>
  <c r="G450" i="4"/>
  <c r="AB449" i="4"/>
  <c r="AD449" i="4" s="1"/>
  <c r="I449" i="4"/>
  <c r="J449" i="4" s="1"/>
  <c r="L449" i="4" s="1"/>
  <c r="O449" i="4" s="1"/>
  <c r="H449" i="4"/>
  <c r="G449" i="4"/>
  <c r="AB448" i="4"/>
  <c r="AD448" i="4" s="1"/>
  <c r="AH448" i="4" s="1"/>
  <c r="I448" i="4"/>
  <c r="J448" i="4" s="1"/>
  <c r="L448" i="4" s="1"/>
  <c r="H448" i="4"/>
  <c r="G448" i="4"/>
  <c r="AB447" i="4"/>
  <c r="AD447" i="4" s="1"/>
  <c r="AF447" i="4" s="1"/>
  <c r="I447" i="4"/>
  <c r="J447" i="4" s="1"/>
  <c r="L447" i="4" s="1"/>
  <c r="H447" i="4"/>
  <c r="G447" i="4"/>
  <c r="AB446" i="4"/>
  <c r="AD446" i="4" s="1"/>
  <c r="I446" i="4"/>
  <c r="J446" i="4" s="1"/>
  <c r="L446" i="4" s="1"/>
  <c r="Q446" i="4" s="1"/>
  <c r="H446" i="4"/>
  <c r="G446" i="4"/>
  <c r="AB445" i="4"/>
  <c r="AD445" i="4" s="1"/>
  <c r="I445" i="4"/>
  <c r="J445" i="4" s="1"/>
  <c r="L445" i="4" s="1"/>
  <c r="O445" i="4" s="1"/>
  <c r="H445" i="4"/>
  <c r="G445" i="4"/>
  <c r="AB444" i="4"/>
  <c r="AD444" i="4" s="1"/>
  <c r="I444" i="4"/>
  <c r="J444" i="4" s="1"/>
  <c r="L444" i="4" s="1"/>
  <c r="H444" i="4"/>
  <c r="G444" i="4"/>
  <c r="AB443" i="4"/>
  <c r="AD443" i="4" s="1"/>
  <c r="AF443" i="4" s="1"/>
  <c r="I443" i="4"/>
  <c r="J443" i="4" s="1"/>
  <c r="L443" i="4" s="1"/>
  <c r="G443" i="4"/>
  <c r="AB442" i="4"/>
  <c r="AD442" i="4" s="1"/>
  <c r="I442" i="4"/>
  <c r="J442" i="4" s="1"/>
  <c r="L442" i="4" s="1"/>
  <c r="O442" i="4" s="1"/>
  <c r="H442" i="4"/>
  <c r="G442" i="4"/>
  <c r="AB441" i="4"/>
  <c r="AD441" i="4" s="1"/>
  <c r="AH441" i="4" s="1"/>
  <c r="I441" i="4"/>
  <c r="J441" i="4" s="1"/>
  <c r="L441" i="4" s="1"/>
  <c r="H441" i="4"/>
  <c r="G441" i="4"/>
  <c r="AB440" i="4"/>
  <c r="AD440" i="4" s="1"/>
  <c r="AF440" i="4" s="1"/>
  <c r="I440" i="4"/>
  <c r="J440" i="4" s="1"/>
  <c r="L440" i="4" s="1"/>
  <c r="G440" i="4"/>
  <c r="AB439" i="4"/>
  <c r="AD439" i="4" s="1"/>
  <c r="I439" i="4"/>
  <c r="J439" i="4" s="1"/>
  <c r="L439" i="4" s="1"/>
  <c r="G439" i="4"/>
  <c r="AB438" i="4"/>
  <c r="AD438" i="4" s="1"/>
  <c r="AF438" i="4" s="1"/>
  <c r="I438" i="4"/>
  <c r="J438" i="4" s="1"/>
  <c r="L438" i="4" s="1"/>
  <c r="H438" i="4"/>
  <c r="G438" i="4"/>
  <c r="AB437" i="4"/>
  <c r="AD437" i="4" s="1"/>
  <c r="I437" i="4"/>
  <c r="J437" i="4" s="1"/>
  <c r="L437" i="4" s="1"/>
  <c r="Q437" i="4" s="1"/>
  <c r="H437" i="4"/>
  <c r="G437" i="4"/>
  <c r="AB436" i="4"/>
  <c r="AD436" i="4" s="1"/>
  <c r="I436" i="4"/>
  <c r="J436" i="4" s="1"/>
  <c r="L436" i="4" s="1"/>
  <c r="O436" i="4" s="1"/>
  <c r="H436" i="4"/>
  <c r="G436" i="4"/>
  <c r="AB435" i="4"/>
  <c r="AD435" i="4" s="1"/>
  <c r="AH435" i="4" s="1"/>
  <c r="I435" i="4"/>
  <c r="J435" i="4" s="1"/>
  <c r="L435" i="4" s="1"/>
  <c r="H435" i="4"/>
  <c r="G435" i="4"/>
  <c r="AB434" i="4"/>
  <c r="AD434" i="4" s="1"/>
  <c r="AF434" i="4" s="1"/>
  <c r="I434" i="4"/>
  <c r="J434" i="4" s="1"/>
  <c r="L434" i="4" s="1"/>
  <c r="H434" i="4"/>
  <c r="G434" i="4"/>
  <c r="AB433" i="4"/>
  <c r="AD433" i="4" s="1"/>
  <c r="I433" i="4"/>
  <c r="J433" i="4" s="1"/>
  <c r="L433" i="4" s="1"/>
  <c r="Q433" i="4" s="1"/>
  <c r="H433" i="4"/>
  <c r="G433" i="4"/>
  <c r="AB432" i="4"/>
  <c r="AD432" i="4" s="1"/>
  <c r="I432" i="4"/>
  <c r="J432" i="4" s="1"/>
  <c r="L432" i="4" s="1"/>
  <c r="O432" i="4" s="1"/>
  <c r="H432" i="4"/>
  <c r="G432" i="4"/>
  <c r="AB431" i="4"/>
  <c r="AD431" i="4" s="1"/>
  <c r="I431" i="4"/>
  <c r="J431" i="4" s="1"/>
  <c r="L431" i="4" s="1"/>
  <c r="H431" i="4"/>
  <c r="G431" i="4"/>
  <c r="AB430" i="4"/>
  <c r="AD430" i="4" s="1"/>
  <c r="I430" i="4"/>
  <c r="J430" i="4" s="1"/>
  <c r="L430" i="4" s="1"/>
  <c r="H430" i="4"/>
  <c r="G430" i="4"/>
  <c r="AB429" i="4"/>
  <c r="AD429" i="4" s="1"/>
  <c r="I429" i="4"/>
  <c r="J429" i="4" s="1"/>
  <c r="L429" i="4" s="1"/>
  <c r="H429" i="4"/>
  <c r="G429" i="4"/>
  <c r="AB428" i="4"/>
  <c r="AD428" i="4" s="1"/>
  <c r="I428" i="4"/>
  <c r="J428" i="4" s="1"/>
  <c r="L428" i="4" s="1"/>
  <c r="H428" i="4"/>
  <c r="G428" i="4"/>
  <c r="AB427" i="4"/>
  <c r="AD427" i="4" s="1"/>
  <c r="I427" i="4"/>
  <c r="J427" i="4" s="1"/>
  <c r="L427" i="4" s="1"/>
  <c r="H427" i="4"/>
  <c r="G427" i="4"/>
  <c r="AB426" i="4"/>
  <c r="AD426" i="4" s="1"/>
  <c r="AF426" i="4" s="1"/>
  <c r="I426" i="4"/>
  <c r="J426" i="4" s="1"/>
  <c r="L426" i="4" s="1"/>
  <c r="H426" i="4"/>
  <c r="G426" i="4"/>
  <c r="AB425" i="4"/>
  <c r="AD425" i="4" s="1"/>
  <c r="I425" i="4"/>
  <c r="J425" i="4" s="1"/>
  <c r="L425" i="4" s="1"/>
  <c r="O425" i="4" s="1"/>
  <c r="H425" i="4"/>
  <c r="G425" i="4"/>
  <c r="AB424" i="4"/>
  <c r="AD424" i="4" s="1"/>
  <c r="AH424" i="4" s="1"/>
  <c r="I424" i="4"/>
  <c r="J424" i="4" s="1"/>
  <c r="L424" i="4" s="1"/>
  <c r="H424" i="4"/>
  <c r="G424" i="4"/>
  <c r="AB423" i="4"/>
  <c r="AD423" i="4" s="1"/>
  <c r="AF423" i="4" s="1"/>
  <c r="I423" i="4"/>
  <c r="J423" i="4" s="1"/>
  <c r="L423" i="4" s="1"/>
  <c r="H423" i="4"/>
  <c r="G423" i="4"/>
  <c r="AB422" i="4"/>
  <c r="AD422" i="4" s="1"/>
  <c r="I422" i="4"/>
  <c r="J422" i="4" s="1"/>
  <c r="L422" i="4" s="1"/>
  <c r="H422" i="4"/>
  <c r="G422" i="4"/>
  <c r="AB421" i="4"/>
  <c r="AD421" i="4" s="1"/>
  <c r="I421" i="4"/>
  <c r="J421" i="4" s="1"/>
  <c r="L421" i="4" s="1"/>
  <c r="O421" i="4" s="1"/>
  <c r="H421" i="4"/>
  <c r="G421" i="4"/>
  <c r="AB420" i="4"/>
  <c r="AD420" i="4" s="1"/>
  <c r="I420" i="4"/>
  <c r="J420" i="4" s="1"/>
  <c r="L420" i="4" s="1"/>
  <c r="H420" i="4"/>
  <c r="G420" i="4"/>
  <c r="AB419" i="4"/>
  <c r="AD419" i="4" s="1"/>
  <c r="AF419" i="4" s="1"/>
  <c r="I419" i="4"/>
  <c r="J419" i="4" s="1"/>
  <c r="L419" i="4" s="1"/>
  <c r="H419" i="4"/>
  <c r="G419" i="4"/>
  <c r="AB418" i="4"/>
  <c r="AD418" i="4" s="1"/>
  <c r="I418" i="4"/>
  <c r="J418" i="4" s="1"/>
  <c r="L418" i="4" s="1"/>
  <c r="H418" i="4"/>
  <c r="G418" i="4"/>
  <c r="AB417" i="4"/>
  <c r="AD417" i="4" s="1"/>
  <c r="I417" i="4"/>
  <c r="J417" i="4" s="1"/>
  <c r="L417" i="4" s="1"/>
  <c r="O417" i="4" s="1"/>
  <c r="H417" i="4"/>
  <c r="G417" i="4"/>
  <c r="AB416" i="4"/>
  <c r="AD416" i="4" s="1"/>
  <c r="AH416" i="4" s="1"/>
  <c r="I416" i="4"/>
  <c r="J416" i="4" s="1"/>
  <c r="L416" i="4" s="1"/>
  <c r="H416" i="4"/>
  <c r="G416" i="4"/>
  <c r="AB415" i="4"/>
  <c r="AD415" i="4" s="1"/>
  <c r="AF415" i="4" s="1"/>
  <c r="I415" i="4"/>
  <c r="J415" i="4" s="1"/>
  <c r="L415" i="4" s="1"/>
  <c r="H415" i="4"/>
  <c r="G415" i="4"/>
  <c r="AB414" i="4"/>
  <c r="AD414" i="4" s="1"/>
  <c r="I414" i="4"/>
  <c r="J414" i="4" s="1"/>
  <c r="L414" i="4" s="1"/>
  <c r="Q414" i="4" s="1"/>
  <c r="H414" i="4"/>
  <c r="G414" i="4"/>
  <c r="AB413" i="4"/>
  <c r="AD413" i="4" s="1"/>
  <c r="I413" i="4"/>
  <c r="J413" i="4" s="1"/>
  <c r="L413" i="4" s="1"/>
  <c r="O413" i="4" s="1"/>
  <c r="H413" i="4"/>
  <c r="G413" i="4"/>
  <c r="AB412" i="4"/>
  <c r="AD412" i="4" s="1"/>
  <c r="I412" i="4"/>
  <c r="J412" i="4" s="1"/>
  <c r="L412" i="4" s="1"/>
  <c r="H412" i="4"/>
  <c r="G412" i="4"/>
  <c r="AB411" i="4"/>
  <c r="AD411" i="4" s="1"/>
  <c r="AF411" i="4" s="1"/>
  <c r="I411" i="4"/>
  <c r="J411" i="4" s="1"/>
  <c r="L411" i="4" s="1"/>
  <c r="H411" i="4"/>
  <c r="G411" i="4"/>
  <c r="AB410" i="4"/>
  <c r="AD410" i="4" s="1"/>
  <c r="I410" i="4"/>
  <c r="J410" i="4" s="1"/>
  <c r="L410" i="4" s="1"/>
  <c r="Q410" i="4" s="1"/>
  <c r="H410" i="4"/>
  <c r="G410" i="4"/>
  <c r="AB409" i="4"/>
  <c r="AD409" i="4" s="1"/>
  <c r="I409" i="4"/>
  <c r="J409" i="4" s="1"/>
  <c r="L409" i="4" s="1"/>
  <c r="O409" i="4" s="1"/>
  <c r="H409" i="4"/>
  <c r="G409" i="4"/>
  <c r="AB408" i="4"/>
  <c r="AD408" i="4" s="1"/>
  <c r="I408" i="4"/>
  <c r="J408" i="4" s="1"/>
  <c r="L408" i="4" s="1"/>
  <c r="H408" i="4"/>
  <c r="G408" i="4"/>
  <c r="AB407" i="4"/>
  <c r="AD407" i="4" s="1"/>
  <c r="AF407" i="4" s="1"/>
  <c r="I407" i="4"/>
  <c r="J407" i="4" s="1"/>
  <c r="L407" i="4" s="1"/>
  <c r="H407" i="4"/>
  <c r="G407" i="4"/>
  <c r="AB406" i="4"/>
  <c r="AD406" i="4" s="1"/>
  <c r="I406" i="4"/>
  <c r="J406" i="4" s="1"/>
  <c r="L406" i="4" s="1"/>
  <c r="Q406" i="4" s="1"/>
  <c r="H406" i="4"/>
  <c r="G406" i="4"/>
  <c r="AB405" i="4"/>
  <c r="AD405" i="4" s="1"/>
  <c r="I405" i="4"/>
  <c r="J405" i="4" s="1"/>
  <c r="L405" i="4" s="1"/>
  <c r="O405" i="4" s="1"/>
  <c r="H405" i="4"/>
  <c r="G405" i="4"/>
  <c r="AB404" i="4"/>
  <c r="AD404" i="4" s="1"/>
  <c r="I404" i="4"/>
  <c r="J404" i="4" s="1"/>
  <c r="L404" i="4" s="1"/>
  <c r="H404" i="4"/>
  <c r="G404" i="4"/>
  <c r="AB403" i="4"/>
  <c r="AD403" i="4" s="1"/>
  <c r="AF403" i="4" s="1"/>
  <c r="I403" i="4"/>
  <c r="J403" i="4" s="1"/>
  <c r="L403" i="4" s="1"/>
  <c r="H403" i="4"/>
  <c r="G403" i="4"/>
  <c r="AB402" i="4"/>
  <c r="AD402" i="4" s="1"/>
  <c r="I402" i="4"/>
  <c r="J402" i="4" s="1"/>
  <c r="L402" i="4" s="1"/>
  <c r="Q402" i="4" s="1"/>
  <c r="H402" i="4"/>
  <c r="G402" i="4"/>
  <c r="AB401" i="4"/>
  <c r="AD401" i="4" s="1"/>
  <c r="I401" i="4"/>
  <c r="J401" i="4" s="1"/>
  <c r="L401" i="4" s="1"/>
  <c r="H401" i="4"/>
  <c r="G401" i="4"/>
  <c r="AB400" i="4"/>
  <c r="AD400" i="4" s="1"/>
  <c r="AF400" i="4" s="1"/>
  <c r="I400" i="4"/>
  <c r="J400" i="4" s="1"/>
  <c r="L400" i="4" s="1"/>
  <c r="H400" i="4"/>
  <c r="G400" i="4"/>
  <c r="AB399" i="4"/>
  <c r="AD399" i="4" s="1"/>
  <c r="I399" i="4"/>
  <c r="J399" i="4" s="1"/>
  <c r="L399" i="4" s="1"/>
  <c r="H399" i="4"/>
  <c r="G399" i="4"/>
  <c r="AB398" i="4"/>
  <c r="AD398" i="4" s="1"/>
  <c r="AF398" i="4" s="1"/>
  <c r="I398" i="4"/>
  <c r="J398" i="4" s="1"/>
  <c r="L398" i="4" s="1"/>
  <c r="Q398" i="4" s="1"/>
  <c r="H398" i="4"/>
  <c r="G398" i="4"/>
  <c r="AB397" i="4"/>
  <c r="AD397" i="4" s="1"/>
  <c r="I397" i="4"/>
  <c r="J397" i="4" s="1"/>
  <c r="L397" i="4" s="1"/>
  <c r="O397" i="4" s="1"/>
  <c r="H397" i="4"/>
  <c r="G397" i="4"/>
  <c r="AB396" i="4"/>
  <c r="AD396" i="4" s="1"/>
  <c r="I396" i="4"/>
  <c r="J396" i="4" s="1"/>
  <c r="L396" i="4" s="1"/>
  <c r="H396" i="4"/>
  <c r="G396" i="4"/>
  <c r="AB395" i="4"/>
  <c r="AD395" i="4" s="1"/>
  <c r="AF395" i="4" s="1"/>
  <c r="I395" i="4"/>
  <c r="J395" i="4" s="1"/>
  <c r="L395" i="4" s="1"/>
  <c r="H395" i="4"/>
  <c r="G395" i="4"/>
  <c r="AB394" i="4"/>
  <c r="AD394" i="4" s="1"/>
  <c r="I394" i="4"/>
  <c r="J394" i="4" s="1"/>
  <c r="L394" i="4" s="1"/>
  <c r="H394" i="4"/>
  <c r="G394" i="4"/>
  <c r="AB393" i="4"/>
  <c r="AD393" i="4" s="1"/>
  <c r="I393" i="4"/>
  <c r="J393" i="4" s="1"/>
  <c r="L393" i="4" s="1"/>
  <c r="H393" i="4"/>
  <c r="G393" i="4"/>
  <c r="AB392" i="4"/>
  <c r="AD392" i="4" s="1"/>
  <c r="I392" i="4"/>
  <c r="J392" i="4" s="1"/>
  <c r="L392" i="4" s="1"/>
  <c r="H392" i="4"/>
  <c r="G392" i="4"/>
  <c r="AB391" i="4"/>
  <c r="AD391" i="4" s="1"/>
  <c r="AF391" i="4" s="1"/>
  <c r="I391" i="4"/>
  <c r="J391" i="4" s="1"/>
  <c r="L391" i="4" s="1"/>
  <c r="H391" i="4"/>
  <c r="G391" i="4"/>
  <c r="AB390" i="4"/>
  <c r="AD390" i="4" s="1"/>
  <c r="I390" i="4"/>
  <c r="J390" i="4" s="1"/>
  <c r="L390" i="4" s="1"/>
  <c r="H390" i="4"/>
  <c r="G390" i="4"/>
  <c r="AB389" i="4"/>
  <c r="AD389" i="4" s="1"/>
  <c r="I389" i="4"/>
  <c r="J389" i="4" s="1"/>
  <c r="L389" i="4" s="1"/>
  <c r="H389" i="4"/>
  <c r="G389" i="4"/>
  <c r="AB388" i="4"/>
  <c r="AD388" i="4" s="1"/>
  <c r="AH388" i="4" s="1"/>
  <c r="I388" i="4"/>
  <c r="J388" i="4" s="1"/>
  <c r="L388" i="4" s="1"/>
  <c r="H388" i="4"/>
  <c r="G388" i="4"/>
  <c r="AB387" i="4"/>
  <c r="AD387" i="4" s="1"/>
  <c r="AF387" i="4" s="1"/>
  <c r="I387" i="4"/>
  <c r="J387" i="4" s="1"/>
  <c r="L387" i="4" s="1"/>
  <c r="H387" i="4"/>
  <c r="G387" i="4"/>
  <c r="AB386" i="4"/>
  <c r="AD386" i="4" s="1"/>
  <c r="I386" i="4"/>
  <c r="J386" i="4" s="1"/>
  <c r="L386" i="4" s="1"/>
  <c r="Q386" i="4" s="1"/>
  <c r="H386" i="4"/>
  <c r="G386" i="4"/>
  <c r="AB385" i="4"/>
  <c r="AD385" i="4" s="1"/>
  <c r="I385" i="4"/>
  <c r="J385" i="4" s="1"/>
  <c r="L385" i="4" s="1"/>
  <c r="O385" i="4" s="1"/>
  <c r="H385" i="4"/>
  <c r="G385" i="4"/>
  <c r="AB384" i="4"/>
  <c r="AD384" i="4" s="1"/>
  <c r="AH384" i="4" s="1"/>
  <c r="I384" i="4"/>
  <c r="J384" i="4" s="1"/>
  <c r="L384" i="4" s="1"/>
  <c r="H384" i="4"/>
  <c r="G384" i="4"/>
  <c r="AB383" i="4"/>
  <c r="AD383" i="4" s="1"/>
  <c r="AF383" i="4" s="1"/>
  <c r="I383" i="4"/>
  <c r="J383" i="4" s="1"/>
  <c r="L383" i="4" s="1"/>
  <c r="H383" i="4"/>
  <c r="G383" i="4"/>
  <c r="AB382" i="4"/>
  <c r="AD382" i="4" s="1"/>
  <c r="I382" i="4"/>
  <c r="J382" i="4" s="1"/>
  <c r="L382" i="4" s="1"/>
  <c r="Q382" i="4" s="1"/>
  <c r="H382" i="4"/>
  <c r="G382" i="4"/>
  <c r="AB381" i="4"/>
  <c r="AD381" i="4" s="1"/>
  <c r="I381" i="4"/>
  <c r="J381" i="4" s="1"/>
  <c r="L381" i="4" s="1"/>
  <c r="O381" i="4" s="1"/>
  <c r="H381" i="4"/>
  <c r="G381" i="4"/>
  <c r="AB380" i="4"/>
  <c r="AD380" i="4" s="1"/>
  <c r="I380" i="4"/>
  <c r="J380" i="4" s="1"/>
  <c r="L380" i="4" s="1"/>
  <c r="H380" i="4"/>
  <c r="G380" i="4"/>
  <c r="AB379" i="4"/>
  <c r="AD379" i="4" s="1"/>
  <c r="I379" i="4"/>
  <c r="J379" i="4" s="1"/>
  <c r="L379" i="4" s="1"/>
  <c r="H379" i="4"/>
  <c r="G379" i="4"/>
  <c r="AB378" i="4"/>
  <c r="AD378" i="4" s="1"/>
  <c r="I378" i="4"/>
  <c r="J378" i="4" s="1"/>
  <c r="L378" i="4" s="1"/>
  <c r="Q378" i="4" s="1"/>
  <c r="H378" i="4"/>
  <c r="G378" i="4"/>
  <c r="AB377" i="4"/>
  <c r="AD377" i="4" s="1"/>
  <c r="I377" i="4"/>
  <c r="J377" i="4" s="1"/>
  <c r="L377" i="4" s="1"/>
  <c r="H377" i="4"/>
  <c r="G377" i="4"/>
  <c r="AB376" i="4"/>
  <c r="AD376" i="4" s="1"/>
  <c r="AH376" i="4" s="1"/>
  <c r="I376" i="4"/>
  <c r="J376" i="4" s="1"/>
  <c r="L376" i="4" s="1"/>
  <c r="H376" i="4"/>
  <c r="G376" i="4"/>
  <c r="AB375" i="4"/>
  <c r="AD375" i="4" s="1"/>
  <c r="AF375" i="4" s="1"/>
  <c r="I375" i="4"/>
  <c r="J375" i="4" s="1"/>
  <c r="L375" i="4" s="1"/>
  <c r="H375" i="4"/>
  <c r="G375" i="4"/>
  <c r="AB374" i="4"/>
  <c r="AD374" i="4" s="1"/>
  <c r="I374" i="4"/>
  <c r="J374" i="4" s="1"/>
  <c r="L374" i="4" s="1"/>
  <c r="Q374" i="4" s="1"/>
  <c r="H374" i="4"/>
  <c r="G374" i="4"/>
  <c r="AB373" i="4"/>
  <c r="AD373" i="4" s="1"/>
  <c r="I373" i="4"/>
  <c r="J373" i="4" s="1"/>
  <c r="L373" i="4" s="1"/>
  <c r="O373" i="4" s="1"/>
  <c r="H373" i="4"/>
  <c r="G373" i="4"/>
  <c r="AB372" i="4"/>
  <c r="AD372" i="4" s="1"/>
  <c r="AH372" i="4" s="1"/>
  <c r="I372" i="4"/>
  <c r="J372" i="4" s="1"/>
  <c r="L372" i="4" s="1"/>
  <c r="H372" i="4"/>
  <c r="G372" i="4"/>
  <c r="AB371" i="4"/>
  <c r="AD371" i="4" s="1"/>
  <c r="I371" i="4"/>
  <c r="J371" i="4" s="1"/>
  <c r="L371" i="4" s="1"/>
  <c r="H371" i="4"/>
  <c r="G371" i="4"/>
  <c r="AB370" i="4"/>
  <c r="AD370" i="4" s="1"/>
  <c r="AH370" i="4" s="1"/>
  <c r="I370" i="4"/>
  <c r="J370" i="4" s="1"/>
  <c r="L370" i="4" s="1"/>
  <c r="H370" i="4"/>
  <c r="G370" i="4"/>
  <c r="AB369" i="4"/>
  <c r="AD369" i="4" s="1"/>
  <c r="I369" i="4"/>
  <c r="J369" i="4" s="1"/>
  <c r="L369" i="4" s="1"/>
  <c r="Q369" i="4" s="1"/>
  <c r="H369" i="4"/>
  <c r="G369" i="4"/>
  <c r="AB368" i="4"/>
  <c r="AD368" i="4" s="1"/>
  <c r="AF368" i="4" s="1"/>
  <c r="I368" i="4"/>
  <c r="J368" i="4" s="1"/>
  <c r="L368" i="4" s="1"/>
  <c r="H368" i="4"/>
  <c r="G368" i="4"/>
  <c r="AB367" i="4"/>
  <c r="AD367" i="4" s="1"/>
  <c r="I367" i="4"/>
  <c r="J367" i="4" s="1"/>
  <c r="L367" i="4" s="1"/>
  <c r="H367" i="4"/>
  <c r="G367" i="4"/>
  <c r="AB366" i="4"/>
  <c r="AD366" i="4" s="1"/>
  <c r="I366" i="4"/>
  <c r="J366" i="4" s="1"/>
  <c r="L366" i="4" s="1"/>
  <c r="H366" i="4"/>
  <c r="G366" i="4"/>
  <c r="AB365" i="4"/>
  <c r="AD365" i="4" s="1"/>
  <c r="I365" i="4"/>
  <c r="J365" i="4" s="1"/>
  <c r="L365" i="4" s="1"/>
  <c r="G365" i="4"/>
  <c r="AB364" i="4"/>
  <c r="AD364" i="4" s="1"/>
  <c r="I364" i="4"/>
  <c r="J364" i="4" s="1"/>
  <c r="L364" i="4" s="1"/>
  <c r="O364" i="4" s="1"/>
  <c r="G364" i="4"/>
  <c r="AB363" i="4"/>
  <c r="AD363" i="4" s="1"/>
  <c r="AF363" i="4" s="1"/>
  <c r="I363" i="4"/>
  <c r="J363" i="4" s="1"/>
  <c r="L363" i="4" s="1"/>
  <c r="Q363" i="4" s="1"/>
  <c r="G363" i="4"/>
  <c r="AB362" i="4"/>
  <c r="AD362" i="4" s="1"/>
  <c r="AH362" i="4" s="1"/>
  <c r="I362" i="4"/>
  <c r="J362" i="4" s="1"/>
  <c r="L362" i="4" s="1"/>
  <c r="G362" i="4"/>
  <c r="AB361" i="4"/>
  <c r="AD361" i="4" s="1"/>
  <c r="I361" i="4"/>
  <c r="J361" i="4" s="1"/>
  <c r="L361" i="4" s="1"/>
  <c r="H361" i="4"/>
  <c r="G361" i="4"/>
  <c r="AB360" i="4"/>
  <c r="AD360" i="4" s="1"/>
  <c r="AH360" i="4" s="1"/>
  <c r="I360" i="4"/>
  <c r="J360" i="4" s="1"/>
  <c r="L360" i="4" s="1"/>
  <c r="H360" i="4"/>
  <c r="G360" i="4"/>
  <c r="AB359" i="4"/>
  <c r="AD359" i="4" s="1"/>
  <c r="AF359" i="4" s="1"/>
  <c r="I359" i="4"/>
  <c r="J359" i="4" s="1"/>
  <c r="L359" i="4" s="1"/>
  <c r="H359" i="4"/>
  <c r="G359" i="4"/>
  <c r="AB358" i="4"/>
  <c r="AD358" i="4" s="1"/>
  <c r="I358" i="4"/>
  <c r="J358" i="4" s="1"/>
  <c r="L358" i="4" s="1"/>
  <c r="Q358" i="4" s="1"/>
  <c r="H358" i="4"/>
  <c r="G358" i="4"/>
  <c r="AB357" i="4"/>
  <c r="AD357" i="4" s="1"/>
  <c r="I357" i="4"/>
  <c r="J357" i="4" s="1"/>
  <c r="L357" i="4" s="1"/>
  <c r="O357" i="4" s="1"/>
  <c r="H357" i="4"/>
  <c r="G357" i="4"/>
  <c r="AB356" i="4"/>
  <c r="AD356" i="4" s="1"/>
  <c r="I356" i="4"/>
  <c r="J356" i="4" s="1"/>
  <c r="L356" i="4" s="1"/>
  <c r="H356" i="4"/>
  <c r="G356" i="4"/>
  <c r="AB355" i="4"/>
  <c r="AD355" i="4" s="1"/>
  <c r="AF355" i="4" s="1"/>
  <c r="I355" i="4"/>
  <c r="J355" i="4" s="1"/>
  <c r="L355" i="4" s="1"/>
  <c r="H355" i="4"/>
  <c r="G355" i="4"/>
  <c r="AT354" i="4"/>
  <c r="AV354" i="4" s="1"/>
  <c r="AX354" i="4" s="1"/>
  <c r="AB354" i="4"/>
  <c r="AD354" i="4" s="1"/>
  <c r="I354" i="4"/>
  <c r="J354" i="4" s="1"/>
  <c r="L354" i="4" s="1"/>
  <c r="O354" i="4" s="1"/>
  <c r="H354" i="4"/>
  <c r="G354" i="4"/>
  <c r="AT353" i="4"/>
  <c r="AV353" i="4" s="1"/>
  <c r="AB353" i="4"/>
  <c r="AD353" i="4" s="1"/>
  <c r="I353" i="4"/>
  <c r="J353" i="4" s="1"/>
  <c r="L353" i="4" s="1"/>
  <c r="Q353" i="4" s="1"/>
  <c r="H353" i="4"/>
  <c r="G353" i="4"/>
  <c r="AB352" i="4"/>
  <c r="AD352" i="4" s="1"/>
  <c r="I352" i="4"/>
  <c r="J352" i="4" s="1"/>
  <c r="L352" i="4" s="1"/>
  <c r="O352" i="4" s="1"/>
  <c r="H352" i="4"/>
  <c r="G352" i="4"/>
  <c r="AB351" i="4"/>
  <c r="AD351" i="4" s="1"/>
  <c r="I351" i="4"/>
  <c r="J351" i="4" s="1"/>
  <c r="L351" i="4" s="1"/>
  <c r="H351" i="4"/>
  <c r="G351" i="4"/>
  <c r="AB350" i="4"/>
  <c r="AD350" i="4" s="1"/>
  <c r="AF350" i="4" s="1"/>
  <c r="I350" i="4"/>
  <c r="J350" i="4" s="1"/>
  <c r="L350" i="4" s="1"/>
  <c r="H350" i="4"/>
  <c r="G350" i="4"/>
  <c r="AB349" i="4"/>
  <c r="AD349" i="4" s="1"/>
  <c r="I349" i="4"/>
  <c r="J349" i="4" s="1"/>
  <c r="L349" i="4" s="1"/>
  <c r="H349" i="4"/>
  <c r="G349" i="4"/>
  <c r="AB348" i="4"/>
  <c r="AD348" i="4" s="1"/>
  <c r="I348" i="4"/>
  <c r="J348" i="4" s="1"/>
  <c r="L348" i="4" s="1"/>
  <c r="H348" i="4"/>
  <c r="G348" i="4"/>
  <c r="AB347" i="4"/>
  <c r="AD347" i="4" s="1"/>
  <c r="AH347" i="4" s="1"/>
  <c r="I347" i="4"/>
  <c r="J347" i="4" s="1"/>
  <c r="L347" i="4" s="1"/>
  <c r="H347" i="4"/>
  <c r="G347" i="4"/>
  <c r="AB346" i="4"/>
  <c r="AD346" i="4" s="1"/>
  <c r="AF346" i="4" s="1"/>
  <c r="I346" i="4"/>
  <c r="J346" i="4" s="1"/>
  <c r="L346" i="4" s="1"/>
  <c r="H346" i="4"/>
  <c r="G346" i="4"/>
  <c r="AB345" i="4"/>
  <c r="AD345" i="4" s="1"/>
  <c r="I345" i="4"/>
  <c r="J345" i="4" s="1"/>
  <c r="L345" i="4" s="1"/>
  <c r="Q345" i="4" s="1"/>
  <c r="H345" i="4"/>
  <c r="G345" i="4"/>
  <c r="AB344" i="4"/>
  <c r="AD344" i="4" s="1"/>
  <c r="I344" i="4"/>
  <c r="J344" i="4" s="1"/>
  <c r="L344" i="4" s="1"/>
  <c r="O344" i="4" s="1"/>
  <c r="H344" i="4"/>
  <c r="G344" i="4"/>
  <c r="AB343" i="4"/>
  <c r="AD343" i="4" s="1"/>
  <c r="I343" i="4"/>
  <c r="J343" i="4" s="1"/>
  <c r="L343" i="4" s="1"/>
  <c r="H343" i="4"/>
  <c r="G343" i="4"/>
  <c r="AB342" i="4"/>
  <c r="AD342" i="4" s="1"/>
  <c r="AF342" i="4" s="1"/>
  <c r="I342" i="4"/>
  <c r="J342" i="4" s="1"/>
  <c r="L342" i="4" s="1"/>
  <c r="H342" i="4"/>
  <c r="G342" i="4"/>
  <c r="AB341" i="4"/>
  <c r="AD341" i="4" s="1"/>
  <c r="I341" i="4"/>
  <c r="J341" i="4" s="1"/>
  <c r="L341" i="4" s="1"/>
  <c r="H341" i="4"/>
  <c r="G341" i="4"/>
  <c r="AB340" i="4"/>
  <c r="AD340" i="4" s="1"/>
  <c r="I340" i="4"/>
  <c r="J340" i="4" s="1"/>
  <c r="L340" i="4" s="1"/>
  <c r="H340" i="4"/>
  <c r="G340" i="4"/>
  <c r="AB339" i="4"/>
  <c r="AD339" i="4" s="1"/>
  <c r="AH339" i="4" s="1"/>
  <c r="I339" i="4"/>
  <c r="J339" i="4" s="1"/>
  <c r="L339" i="4" s="1"/>
  <c r="H339" i="4"/>
  <c r="G339" i="4"/>
  <c r="AB338" i="4"/>
  <c r="AD338" i="4" s="1"/>
  <c r="AF338" i="4" s="1"/>
  <c r="I338" i="4"/>
  <c r="J338" i="4" s="1"/>
  <c r="L338" i="4" s="1"/>
  <c r="H338" i="4"/>
  <c r="G338" i="4"/>
  <c r="AB337" i="4"/>
  <c r="AD337" i="4" s="1"/>
  <c r="I337" i="4"/>
  <c r="J337" i="4" s="1"/>
  <c r="L337" i="4" s="1"/>
  <c r="Q337" i="4" s="1"/>
  <c r="H337" i="4"/>
  <c r="G337" i="4"/>
  <c r="AB336" i="4"/>
  <c r="AD336" i="4" s="1"/>
  <c r="I336" i="4"/>
  <c r="J336" i="4" s="1"/>
  <c r="L336" i="4" s="1"/>
  <c r="O336" i="4" s="1"/>
  <c r="H336" i="4"/>
  <c r="G336" i="4"/>
  <c r="AB335" i="4"/>
  <c r="AD335" i="4" s="1"/>
  <c r="I335" i="4"/>
  <c r="J335" i="4" s="1"/>
  <c r="L335" i="4" s="1"/>
  <c r="H335" i="4"/>
  <c r="G335" i="4"/>
  <c r="AB334" i="4"/>
  <c r="AD334" i="4" s="1"/>
  <c r="AF334" i="4" s="1"/>
  <c r="I334" i="4"/>
  <c r="J334" i="4" s="1"/>
  <c r="L334" i="4" s="1"/>
  <c r="H334" i="4"/>
  <c r="G334" i="4"/>
  <c r="AB333" i="4"/>
  <c r="AD333" i="4" s="1"/>
  <c r="I333" i="4"/>
  <c r="J333" i="4" s="1"/>
  <c r="L333" i="4" s="1"/>
  <c r="H333" i="4"/>
  <c r="G333" i="4"/>
  <c r="AB332" i="4"/>
  <c r="AD332" i="4" s="1"/>
  <c r="I332" i="4"/>
  <c r="J332" i="4" s="1"/>
  <c r="L332" i="4" s="1"/>
  <c r="H332" i="4"/>
  <c r="G332" i="4"/>
  <c r="AB331" i="4"/>
  <c r="AD331" i="4" s="1"/>
  <c r="AH331" i="4" s="1"/>
  <c r="I331" i="4"/>
  <c r="J331" i="4" s="1"/>
  <c r="L331" i="4" s="1"/>
  <c r="H331" i="4"/>
  <c r="G331" i="4"/>
  <c r="AB330" i="4"/>
  <c r="AD330" i="4" s="1"/>
  <c r="AF330" i="4" s="1"/>
  <c r="I330" i="4"/>
  <c r="J330" i="4" s="1"/>
  <c r="L330" i="4" s="1"/>
  <c r="H330" i="4"/>
  <c r="G330" i="4"/>
  <c r="AB329" i="4"/>
  <c r="AD329" i="4" s="1"/>
  <c r="I329" i="4"/>
  <c r="J329" i="4" s="1"/>
  <c r="L329" i="4" s="1"/>
  <c r="Q329" i="4" s="1"/>
  <c r="H329" i="4"/>
  <c r="G329" i="4"/>
  <c r="AB328" i="4"/>
  <c r="AD328" i="4" s="1"/>
  <c r="I328" i="4"/>
  <c r="J328" i="4" s="1"/>
  <c r="L328" i="4" s="1"/>
  <c r="O328" i="4" s="1"/>
  <c r="H328" i="4"/>
  <c r="G328" i="4"/>
  <c r="AB327" i="4"/>
  <c r="AD327" i="4" s="1"/>
  <c r="I327" i="4"/>
  <c r="J327" i="4" s="1"/>
  <c r="L327" i="4" s="1"/>
  <c r="H327" i="4"/>
  <c r="G327" i="4"/>
  <c r="AB326" i="4"/>
  <c r="AD326" i="4" s="1"/>
  <c r="AF326" i="4" s="1"/>
  <c r="I326" i="4"/>
  <c r="J326" i="4" s="1"/>
  <c r="L326" i="4" s="1"/>
  <c r="H326" i="4"/>
  <c r="G326" i="4"/>
  <c r="AB325" i="4"/>
  <c r="AD325" i="4" s="1"/>
  <c r="I325" i="4"/>
  <c r="J325" i="4" s="1"/>
  <c r="L325" i="4" s="1"/>
  <c r="H325" i="4"/>
  <c r="G325" i="4"/>
  <c r="AB324" i="4"/>
  <c r="AD324" i="4" s="1"/>
  <c r="I324" i="4"/>
  <c r="J324" i="4" s="1"/>
  <c r="L324" i="4" s="1"/>
  <c r="H324" i="4"/>
  <c r="G324" i="4"/>
  <c r="AB323" i="4"/>
  <c r="AD323" i="4" s="1"/>
  <c r="AH323" i="4" s="1"/>
  <c r="I323" i="4"/>
  <c r="J323" i="4" s="1"/>
  <c r="L323" i="4" s="1"/>
  <c r="H323" i="4"/>
  <c r="G323" i="4"/>
  <c r="AB322" i="4"/>
  <c r="AD322" i="4" s="1"/>
  <c r="AF322" i="4" s="1"/>
  <c r="I322" i="4"/>
  <c r="J322" i="4" s="1"/>
  <c r="L322" i="4" s="1"/>
  <c r="H322" i="4"/>
  <c r="G322" i="4"/>
  <c r="AB321" i="4"/>
  <c r="AD321" i="4" s="1"/>
  <c r="I321" i="4"/>
  <c r="J321" i="4" s="1"/>
  <c r="L321" i="4" s="1"/>
  <c r="Q321" i="4" s="1"/>
  <c r="H321" i="4"/>
  <c r="G321" i="4"/>
  <c r="AB320" i="4"/>
  <c r="AD320" i="4" s="1"/>
  <c r="I320" i="4"/>
  <c r="J320" i="4" s="1"/>
  <c r="L320" i="4" s="1"/>
  <c r="O320" i="4" s="1"/>
  <c r="H320" i="4"/>
  <c r="G320" i="4"/>
  <c r="AB319" i="4"/>
  <c r="AD319" i="4" s="1"/>
  <c r="I319" i="4"/>
  <c r="J319" i="4" s="1"/>
  <c r="L319" i="4" s="1"/>
  <c r="H319" i="4"/>
  <c r="G319" i="4"/>
  <c r="AB318" i="4"/>
  <c r="AD318" i="4" s="1"/>
  <c r="AF318" i="4" s="1"/>
  <c r="I318" i="4"/>
  <c r="J318" i="4" s="1"/>
  <c r="L318" i="4" s="1"/>
  <c r="H318" i="4"/>
  <c r="G318" i="4"/>
  <c r="AB317" i="4"/>
  <c r="AD317" i="4" s="1"/>
  <c r="I317" i="4"/>
  <c r="J317" i="4" s="1"/>
  <c r="L317" i="4" s="1"/>
  <c r="H317" i="4"/>
  <c r="G317" i="4"/>
  <c r="AB316" i="4"/>
  <c r="AD316" i="4" s="1"/>
  <c r="I316" i="4"/>
  <c r="J316" i="4" s="1"/>
  <c r="L316" i="4" s="1"/>
  <c r="H316" i="4"/>
  <c r="G316" i="4"/>
  <c r="AB315" i="4"/>
  <c r="AD315" i="4" s="1"/>
  <c r="I315" i="4"/>
  <c r="J315" i="4" s="1"/>
  <c r="L315" i="4" s="1"/>
  <c r="H315" i="4"/>
  <c r="G315" i="4"/>
  <c r="AB314" i="4"/>
  <c r="AD314" i="4" s="1"/>
  <c r="AF314" i="4" s="1"/>
  <c r="I314" i="4"/>
  <c r="J314" i="4" s="1"/>
  <c r="L314" i="4" s="1"/>
  <c r="H314" i="4"/>
  <c r="G314" i="4"/>
  <c r="AB313" i="4"/>
  <c r="AD313" i="4" s="1"/>
  <c r="I313" i="4"/>
  <c r="J313" i="4" s="1"/>
  <c r="L313" i="4" s="1"/>
  <c r="Q313" i="4" s="1"/>
  <c r="H313" i="4"/>
  <c r="G313" i="4"/>
  <c r="AB312" i="4"/>
  <c r="AD312" i="4" s="1"/>
  <c r="I312" i="4"/>
  <c r="J312" i="4" s="1"/>
  <c r="L312" i="4" s="1"/>
  <c r="O312" i="4" s="1"/>
  <c r="H312" i="4"/>
  <c r="G312" i="4"/>
  <c r="AB311" i="4"/>
  <c r="AD311" i="4" s="1"/>
  <c r="I311" i="4"/>
  <c r="J311" i="4" s="1"/>
  <c r="L311" i="4" s="1"/>
  <c r="H311" i="4"/>
  <c r="G311" i="4"/>
  <c r="AB310" i="4"/>
  <c r="AD310" i="4" s="1"/>
  <c r="AF310" i="4" s="1"/>
  <c r="I310" i="4"/>
  <c r="J310" i="4" s="1"/>
  <c r="L310" i="4" s="1"/>
  <c r="H310" i="4"/>
  <c r="G310" i="4"/>
  <c r="AB309" i="4"/>
  <c r="AD309" i="4" s="1"/>
  <c r="I309" i="4"/>
  <c r="J309" i="4" s="1"/>
  <c r="L309" i="4" s="1"/>
  <c r="H309" i="4"/>
  <c r="G309" i="4"/>
  <c r="AB308" i="4"/>
  <c r="AD308" i="4" s="1"/>
  <c r="I308" i="4"/>
  <c r="J308" i="4" s="1"/>
  <c r="L308" i="4" s="1"/>
  <c r="O308" i="4" s="1"/>
  <c r="G308" i="4"/>
  <c r="AB307" i="4"/>
  <c r="AD307" i="4" s="1"/>
  <c r="I307" i="4"/>
  <c r="J307" i="4" s="1"/>
  <c r="L307" i="4" s="1"/>
  <c r="O307" i="4" s="1"/>
  <c r="G307" i="4"/>
  <c r="AB306" i="4"/>
  <c r="AD306" i="4" s="1"/>
  <c r="AF306" i="4" s="1"/>
  <c r="I306" i="4"/>
  <c r="J306" i="4" s="1"/>
  <c r="L306" i="4" s="1"/>
  <c r="G306" i="4"/>
  <c r="AB305" i="4"/>
  <c r="AD305" i="4" s="1"/>
  <c r="AF305" i="4" s="1"/>
  <c r="I305" i="4"/>
  <c r="J305" i="4" s="1"/>
  <c r="L305" i="4" s="1"/>
  <c r="G305" i="4"/>
  <c r="AB304" i="4"/>
  <c r="AD304" i="4" s="1"/>
  <c r="AF304" i="4" s="1"/>
  <c r="I304" i="4"/>
  <c r="J304" i="4" s="1"/>
  <c r="L304" i="4" s="1"/>
  <c r="H304" i="4"/>
  <c r="G304" i="4"/>
  <c r="AB303" i="4"/>
  <c r="AD303" i="4" s="1"/>
  <c r="AF303" i="4" s="1"/>
  <c r="I303" i="4"/>
  <c r="J303" i="4" s="1"/>
  <c r="L303" i="4" s="1"/>
  <c r="H303" i="4"/>
  <c r="G303" i="4"/>
  <c r="AB302" i="4"/>
  <c r="AD302" i="4" s="1"/>
  <c r="AF302" i="4" s="1"/>
  <c r="I302" i="4"/>
  <c r="J302" i="4" s="1"/>
  <c r="L302" i="4" s="1"/>
  <c r="H302" i="4"/>
  <c r="G302" i="4"/>
  <c r="AB301" i="4"/>
  <c r="AD301" i="4" s="1"/>
  <c r="I301" i="4"/>
  <c r="J301" i="4" s="1"/>
  <c r="L301" i="4" s="1"/>
  <c r="Q301" i="4" s="1"/>
  <c r="H301" i="4"/>
  <c r="G301" i="4"/>
  <c r="AB300" i="4"/>
  <c r="AD300" i="4" s="1"/>
  <c r="I300" i="4"/>
  <c r="J300" i="4" s="1"/>
  <c r="L300" i="4" s="1"/>
  <c r="O300" i="4" s="1"/>
  <c r="H300" i="4"/>
  <c r="G300" i="4"/>
  <c r="AB299" i="4"/>
  <c r="AD299" i="4" s="1"/>
  <c r="AH299" i="4" s="1"/>
  <c r="I299" i="4"/>
  <c r="J299" i="4" s="1"/>
  <c r="L299" i="4" s="1"/>
  <c r="H299" i="4"/>
  <c r="G299" i="4"/>
  <c r="AB298" i="4"/>
  <c r="AD298" i="4" s="1"/>
  <c r="AF298" i="4" s="1"/>
  <c r="I298" i="4"/>
  <c r="J298" i="4" s="1"/>
  <c r="L298" i="4" s="1"/>
  <c r="Q298" i="4" s="1"/>
  <c r="H298" i="4"/>
  <c r="G298" i="4"/>
  <c r="AB297" i="4"/>
  <c r="AD297" i="4" s="1"/>
  <c r="I297" i="4"/>
  <c r="J297" i="4" s="1"/>
  <c r="L297" i="4" s="1"/>
  <c r="O297" i="4" s="1"/>
  <c r="H297" i="4"/>
  <c r="G297" i="4"/>
  <c r="AB296" i="4"/>
  <c r="AD296" i="4" s="1"/>
  <c r="AF296" i="4" s="1"/>
  <c r="I296" i="4"/>
  <c r="J296" i="4" s="1"/>
  <c r="L296" i="4" s="1"/>
  <c r="H296" i="4"/>
  <c r="G296" i="4"/>
  <c r="AB295" i="4"/>
  <c r="AD295" i="4" s="1"/>
  <c r="AF295" i="4" s="1"/>
  <c r="I295" i="4"/>
  <c r="J295" i="4" s="1"/>
  <c r="L295" i="4" s="1"/>
  <c r="H295" i="4"/>
  <c r="G295" i="4"/>
  <c r="AB294" i="4"/>
  <c r="AD294" i="4" s="1"/>
  <c r="I294" i="4"/>
  <c r="J294" i="4" s="1"/>
  <c r="L294" i="4" s="1"/>
  <c r="H294" i="4"/>
  <c r="G294" i="4"/>
  <c r="AB293" i="4"/>
  <c r="AD293" i="4" s="1"/>
  <c r="I293" i="4"/>
  <c r="J293" i="4" s="1"/>
  <c r="L293" i="4" s="1"/>
  <c r="H293" i="4"/>
  <c r="G293" i="4"/>
  <c r="AB292" i="4"/>
  <c r="AD292" i="4" s="1"/>
  <c r="I292" i="4"/>
  <c r="J292" i="4" s="1"/>
  <c r="L292" i="4" s="1"/>
  <c r="Q292" i="4" s="1"/>
  <c r="H292" i="4"/>
  <c r="G292" i="4"/>
  <c r="AB291" i="4"/>
  <c r="AD291" i="4" s="1"/>
  <c r="I291" i="4"/>
  <c r="J291" i="4" s="1"/>
  <c r="L291" i="4" s="1"/>
  <c r="O291" i="4" s="1"/>
  <c r="H291" i="4"/>
  <c r="G291" i="4"/>
  <c r="AB290" i="4"/>
  <c r="AD290" i="4" s="1"/>
  <c r="I290" i="4"/>
  <c r="J290" i="4" s="1"/>
  <c r="L290" i="4" s="1"/>
  <c r="H290" i="4"/>
  <c r="G290" i="4"/>
  <c r="AB289" i="4"/>
  <c r="AD289" i="4" s="1"/>
  <c r="AF289" i="4" s="1"/>
  <c r="I289" i="4"/>
  <c r="J289" i="4" s="1"/>
  <c r="L289" i="4" s="1"/>
  <c r="H289" i="4"/>
  <c r="G289" i="4"/>
  <c r="AB288" i="4"/>
  <c r="AD288" i="4" s="1"/>
  <c r="I288" i="4"/>
  <c r="J288" i="4" s="1"/>
  <c r="L288" i="4" s="1"/>
  <c r="Q288" i="4" s="1"/>
  <c r="H288" i="4"/>
  <c r="G288" i="4"/>
  <c r="AB287" i="4"/>
  <c r="AD287" i="4" s="1"/>
  <c r="I287" i="4"/>
  <c r="J287" i="4" s="1"/>
  <c r="L287" i="4" s="1"/>
  <c r="O287" i="4" s="1"/>
  <c r="H287" i="4"/>
  <c r="G287" i="4"/>
  <c r="AB286" i="4"/>
  <c r="AD286" i="4" s="1"/>
  <c r="AF286" i="4" s="1"/>
  <c r="I286" i="4"/>
  <c r="J286" i="4" s="1"/>
  <c r="L286" i="4" s="1"/>
  <c r="H286" i="4"/>
  <c r="G286" i="4"/>
  <c r="AB285" i="4"/>
  <c r="AD285" i="4" s="1"/>
  <c r="AF285" i="4" s="1"/>
  <c r="I285" i="4"/>
  <c r="J285" i="4" s="1"/>
  <c r="L285" i="4" s="1"/>
  <c r="H285" i="4"/>
  <c r="G285" i="4"/>
  <c r="AB284" i="4"/>
  <c r="AD284" i="4" s="1"/>
  <c r="I284" i="4"/>
  <c r="J284" i="4" s="1"/>
  <c r="L284" i="4" s="1"/>
  <c r="Q284" i="4" s="1"/>
  <c r="H284" i="4"/>
  <c r="G284" i="4"/>
  <c r="AB283" i="4"/>
  <c r="AD283" i="4" s="1"/>
  <c r="I283" i="4"/>
  <c r="J283" i="4" s="1"/>
  <c r="L283" i="4" s="1"/>
  <c r="O283" i="4" s="1"/>
  <c r="H283" i="4"/>
  <c r="G283" i="4"/>
  <c r="AB282" i="4"/>
  <c r="AD282" i="4" s="1"/>
  <c r="I282" i="4"/>
  <c r="J282" i="4" s="1"/>
  <c r="L282" i="4" s="1"/>
  <c r="H282" i="4"/>
  <c r="G282" i="4"/>
  <c r="AB281" i="4"/>
  <c r="AD281" i="4" s="1"/>
  <c r="AF281" i="4" s="1"/>
  <c r="I281" i="4"/>
  <c r="J281" i="4" s="1"/>
  <c r="L281" i="4" s="1"/>
  <c r="H281" i="4"/>
  <c r="G281" i="4"/>
  <c r="AB280" i="4"/>
  <c r="AD280" i="4" s="1"/>
  <c r="I280" i="4"/>
  <c r="J280" i="4" s="1"/>
  <c r="L280" i="4" s="1"/>
  <c r="H280" i="4"/>
  <c r="G280" i="4"/>
  <c r="AB279" i="4"/>
  <c r="AD279" i="4" s="1"/>
  <c r="I279" i="4"/>
  <c r="J279" i="4" s="1"/>
  <c r="L279" i="4" s="1"/>
  <c r="Q279" i="4" s="1"/>
  <c r="H279" i="4"/>
  <c r="G279" i="4"/>
  <c r="AB278" i="4"/>
  <c r="AD278" i="4" s="1"/>
  <c r="I278" i="4"/>
  <c r="J278" i="4" s="1"/>
  <c r="L278" i="4" s="1"/>
  <c r="O278" i="4" s="1"/>
  <c r="H278" i="4"/>
  <c r="G278" i="4"/>
  <c r="AB277" i="4"/>
  <c r="AD277" i="4" s="1"/>
  <c r="I277" i="4"/>
  <c r="J277" i="4" s="1"/>
  <c r="L277" i="4" s="1"/>
  <c r="H277" i="4"/>
  <c r="G277" i="4"/>
  <c r="AB276" i="4"/>
  <c r="AD276" i="4" s="1"/>
  <c r="AF276" i="4" s="1"/>
  <c r="I276" i="4"/>
  <c r="J276" i="4" s="1"/>
  <c r="L276" i="4" s="1"/>
  <c r="H276" i="4"/>
  <c r="G276" i="4"/>
  <c r="AT275" i="4"/>
  <c r="AV275" i="4" s="1"/>
  <c r="AB275" i="4"/>
  <c r="AD275" i="4" s="1"/>
  <c r="I275" i="4"/>
  <c r="J275" i="4" s="1"/>
  <c r="L275" i="4" s="1"/>
  <c r="G275" i="4"/>
  <c r="AT274" i="4"/>
  <c r="AV274" i="4" s="1"/>
  <c r="AB274" i="4"/>
  <c r="AD274" i="4" s="1"/>
  <c r="I274" i="4"/>
  <c r="J274" i="4" s="1"/>
  <c r="L274" i="4" s="1"/>
  <c r="O274" i="4" s="1"/>
  <c r="H274" i="4"/>
  <c r="G274" i="4"/>
  <c r="AB273" i="4"/>
  <c r="AD273" i="4" s="1"/>
  <c r="AF273" i="4" s="1"/>
  <c r="I273" i="4"/>
  <c r="J273" i="4" s="1"/>
  <c r="L273" i="4" s="1"/>
  <c r="H273" i="4"/>
  <c r="G273" i="4"/>
  <c r="AB272" i="4"/>
  <c r="AD272" i="4" s="1"/>
  <c r="I272" i="4"/>
  <c r="J272" i="4" s="1"/>
  <c r="L272" i="4" s="1"/>
  <c r="Q272" i="4" s="1"/>
  <c r="H272" i="4"/>
  <c r="G272" i="4"/>
  <c r="AB271" i="4"/>
  <c r="AD271" i="4" s="1"/>
  <c r="I271" i="4"/>
  <c r="J271" i="4" s="1"/>
  <c r="L271" i="4" s="1"/>
  <c r="O271" i="4" s="1"/>
  <c r="H271" i="4"/>
  <c r="G271" i="4"/>
  <c r="AB270" i="4"/>
  <c r="AD270" i="4" s="1"/>
  <c r="I270" i="4"/>
  <c r="J270" i="4" s="1"/>
  <c r="L270" i="4" s="1"/>
  <c r="H270" i="4"/>
  <c r="G270" i="4"/>
  <c r="AB269" i="4"/>
  <c r="AD269" i="4" s="1"/>
  <c r="I269" i="4"/>
  <c r="J269" i="4" s="1"/>
  <c r="L269" i="4" s="1"/>
  <c r="O269" i="4" s="1"/>
  <c r="G269" i="4"/>
  <c r="AB268" i="4"/>
  <c r="AD268" i="4" s="1"/>
  <c r="I268" i="4"/>
  <c r="J268" i="4" s="1"/>
  <c r="L268" i="4" s="1"/>
  <c r="Q268" i="4" s="1"/>
  <c r="H268" i="4"/>
  <c r="G268" i="4"/>
  <c r="AB267" i="4"/>
  <c r="AD267" i="4" s="1"/>
  <c r="I267" i="4"/>
  <c r="J267" i="4" s="1"/>
  <c r="L267" i="4" s="1"/>
  <c r="O267" i="4" s="1"/>
  <c r="H267" i="4"/>
  <c r="G267" i="4"/>
  <c r="AB266" i="4"/>
  <c r="AD266" i="4" s="1"/>
  <c r="I266" i="4"/>
  <c r="J266" i="4" s="1"/>
  <c r="L266" i="4" s="1"/>
  <c r="H266" i="4"/>
  <c r="G266" i="4"/>
  <c r="AB265" i="4"/>
  <c r="AD265" i="4" s="1"/>
  <c r="AF265" i="4" s="1"/>
  <c r="I265" i="4"/>
  <c r="J265" i="4" s="1"/>
  <c r="L265" i="4" s="1"/>
  <c r="H265" i="4"/>
  <c r="G265" i="4"/>
  <c r="AB264" i="4"/>
  <c r="AD264" i="4" s="1"/>
  <c r="I264" i="4"/>
  <c r="J264" i="4" s="1"/>
  <c r="L264" i="4" s="1"/>
  <c r="H264" i="4"/>
  <c r="G264" i="4"/>
  <c r="AB263" i="4"/>
  <c r="AD263" i="4" s="1"/>
  <c r="I263" i="4"/>
  <c r="J263" i="4" s="1"/>
  <c r="L263" i="4" s="1"/>
  <c r="Q263" i="4" s="1"/>
  <c r="H263" i="4"/>
  <c r="G263" i="4"/>
  <c r="AB262" i="4"/>
  <c r="AD262" i="4" s="1"/>
  <c r="I262" i="4"/>
  <c r="J262" i="4" s="1"/>
  <c r="L262" i="4" s="1"/>
  <c r="O262" i="4" s="1"/>
  <c r="H262" i="4"/>
  <c r="G262" i="4"/>
  <c r="AB261" i="4"/>
  <c r="AD261" i="4" s="1"/>
  <c r="I261" i="4"/>
  <c r="J261" i="4" s="1"/>
  <c r="L261" i="4" s="1"/>
  <c r="H261" i="4"/>
  <c r="G261" i="4"/>
  <c r="AB260" i="4"/>
  <c r="AD260" i="4" s="1"/>
  <c r="AF260" i="4" s="1"/>
  <c r="I260" i="4"/>
  <c r="J260" i="4" s="1"/>
  <c r="L260" i="4" s="1"/>
  <c r="H260" i="4"/>
  <c r="G260" i="4"/>
  <c r="AB259" i="4"/>
  <c r="AD259" i="4" s="1"/>
  <c r="I259" i="4"/>
  <c r="J259" i="4" s="1"/>
  <c r="L259" i="4" s="1"/>
  <c r="G259" i="4"/>
  <c r="AB258" i="4"/>
  <c r="AD258" i="4" s="1"/>
  <c r="AF258" i="4" s="1"/>
  <c r="I258" i="4"/>
  <c r="J258" i="4" s="1"/>
  <c r="L258" i="4" s="1"/>
  <c r="G258" i="4"/>
  <c r="AB257" i="4"/>
  <c r="AD257" i="4" s="1"/>
  <c r="I257" i="4"/>
  <c r="J257" i="4" s="1"/>
  <c r="L257" i="4" s="1"/>
  <c r="G257" i="4"/>
  <c r="AB256" i="4"/>
  <c r="AD256" i="4" s="1"/>
  <c r="I256" i="4"/>
  <c r="J256" i="4" s="1"/>
  <c r="L256" i="4" s="1"/>
  <c r="H256" i="4"/>
  <c r="G256" i="4"/>
  <c r="AB255" i="4"/>
  <c r="AD255" i="4" s="1"/>
  <c r="I255" i="4"/>
  <c r="J255" i="4" s="1"/>
  <c r="L255" i="4" s="1"/>
  <c r="G255" i="4"/>
  <c r="AB254" i="4"/>
  <c r="AD254" i="4" s="1"/>
  <c r="I254" i="4"/>
  <c r="J254" i="4" s="1"/>
  <c r="L254" i="4" s="1"/>
  <c r="Q254" i="4" s="1"/>
  <c r="H254" i="4"/>
  <c r="G254" i="4"/>
  <c r="AB253" i="4"/>
  <c r="AD253" i="4" s="1"/>
  <c r="I253" i="4"/>
  <c r="J253" i="4" s="1"/>
  <c r="L253" i="4" s="1"/>
  <c r="O253" i="4" s="1"/>
  <c r="H253" i="4"/>
  <c r="G253" i="4"/>
  <c r="AB252" i="4"/>
  <c r="AD252" i="4" s="1"/>
  <c r="I252" i="4"/>
  <c r="J252" i="4" s="1"/>
  <c r="L252" i="4" s="1"/>
  <c r="H252" i="4"/>
  <c r="G252" i="4"/>
  <c r="AB251" i="4"/>
  <c r="AD251" i="4" s="1"/>
  <c r="AF251" i="4" s="1"/>
  <c r="I251" i="4"/>
  <c r="J251" i="4" s="1"/>
  <c r="L251" i="4" s="1"/>
  <c r="H251" i="4"/>
  <c r="G251" i="4"/>
  <c r="AB250" i="4"/>
  <c r="AD250" i="4" s="1"/>
  <c r="I250" i="4"/>
  <c r="J250" i="4" s="1"/>
  <c r="L250" i="4" s="1"/>
  <c r="H250" i="4"/>
  <c r="G250" i="4"/>
  <c r="AB249" i="4"/>
  <c r="AD249" i="4" s="1"/>
  <c r="I249" i="4"/>
  <c r="J249" i="4" s="1"/>
  <c r="L249" i="4" s="1"/>
  <c r="O249" i="4" s="1"/>
  <c r="H249" i="4"/>
  <c r="G249" i="4"/>
  <c r="AB248" i="4"/>
  <c r="AD248" i="4" s="1"/>
  <c r="I248" i="4"/>
  <c r="J248" i="4" s="1"/>
  <c r="L248" i="4" s="1"/>
  <c r="H248" i="4"/>
  <c r="G248" i="4"/>
  <c r="AB247" i="4"/>
  <c r="AD247" i="4" s="1"/>
  <c r="AF247" i="4" s="1"/>
  <c r="I247" i="4"/>
  <c r="J247" i="4" s="1"/>
  <c r="L247" i="4" s="1"/>
  <c r="H247" i="4"/>
  <c r="G247" i="4"/>
  <c r="AB246" i="4"/>
  <c r="AD246" i="4" s="1"/>
  <c r="I246" i="4"/>
  <c r="J246" i="4" s="1"/>
  <c r="L246" i="4" s="1"/>
  <c r="H246" i="4"/>
  <c r="G246" i="4"/>
  <c r="AB245" i="4"/>
  <c r="AD245" i="4" s="1"/>
  <c r="I245" i="4"/>
  <c r="J245" i="4" s="1"/>
  <c r="L245" i="4" s="1"/>
  <c r="H245" i="4"/>
  <c r="G245" i="4"/>
  <c r="AB244" i="4"/>
  <c r="AD244" i="4" s="1"/>
  <c r="I244" i="4"/>
  <c r="J244" i="4" s="1"/>
  <c r="L244" i="4" s="1"/>
  <c r="H244" i="4"/>
  <c r="G244" i="4"/>
  <c r="AB243" i="4"/>
  <c r="AD243" i="4" s="1"/>
  <c r="I243" i="4"/>
  <c r="J243" i="4" s="1"/>
  <c r="L243" i="4" s="1"/>
  <c r="H243" i="4"/>
  <c r="G243" i="4"/>
  <c r="AB242" i="4"/>
  <c r="AD242" i="4" s="1"/>
  <c r="I242" i="4"/>
  <c r="J242" i="4" s="1"/>
  <c r="L242" i="4" s="1"/>
  <c r="Q242" i="4" s="1"/>
  <c r="H242" i="4"/>
  <c r="G242" i="4"/>
  <c r="AB241" i="4"/>
  <c r="AD241" i="4" s="1"/>
  <c r="I241" i="4"/>
  <c r="J241" i="4" s="1"/>
  <c r="L241" i="4" s="1"/>
  <c r="H241" i="4"/>
  <c r="G241" i="4"/>
  <c r="AB240" i="4"/>
  <c r="AD240" i="4" s="1"/>
  <c r="AF240" i="4" s="1"/>
  <c r="I240" i="4"/>
  <c r="J240" i="4" s="1"/>
  <c r="L240" i="4" s="1"/>
  <c r="H240" i="4"/>
  <c r="G240" i="4"/>
  <c r="AB239" i="4"/>
  <c r="AD239" i="4" s="1"/>
  <c r="I239" i="4"/>
  <c r="J239" i="4" s="1"/>
  <c r="L239" i="4" s="1"/>
  <c r="O239" i="4" s="1"/>
  <c r="G239" i="4"/>
  <c r="AB238" i="4"/>
  <c r="AD238" i="4" s="1"/>
  <c r="I238" i="4"/>
  <c r="J238" i="4" s="1"/>
  <c r="L238" i="4" s="1"/>
  <c r="Q238" i="4" s="1"/>
  <c r="G238" i="4"/>
  <c r="AB237" i="4"/>
  <c r="AD237" i="4" s="1"/>
  <c r="AF237" i="4" s="1"/>
  <c r="I237" i="4"/>
  <c r="J237" i="4" s="1"/>
  <c r="L237" i="4" s="1"/>
  <c r="H237" i="4"/>
  <c r="G237" i="4"/>
  <c r="AB236" i="4"/>
  <c r="AD236" i="4" s="1"/>
  <c r="I236" i="4"/>
  <c r="J236" i="4" s="1"/>
  <c r="L236" i="4" s="1"/>
  <c r="H236" i="4"/>
  <c r="G236" i="4"/>
  <c r="AB235" i="4"/>
  <c r="AD235" i="4" s="1"/>
  <c r="I235" i="4"/>
  <c r="J235" i="4" s="1"/>
  <c r="L235" i="4" s="1"/>
  <c r="H235" i="4"/>
  <c r="G235" i="4"/>
  <c r="AB234" i="4"/>
  <c r="AD234" i="4" s="1"/>
  <c r="I234" i="4"/>
  <c r="J234" i="4" s="1"/>
  <c r="L234" i="4" s="1"/>
  <c r="H234" i="4"/>
  <c r="G234" i="4"/>
  <c r="AB233" i="4"/>
  <c r="AD233" i="4" s="1"/>
  <c r="I233" i="4"/>
  <c r="J233" i="4" s="1"/>
  <c r="L233" i="4" s="1"/>
  <c r="H233" i="4"/>
  <c r="G233" i="4"/>
  <c r="AB232" i="4"/>
  <c r="AD232" i="4" s="1"/>
  <c r="I232" i="4"/>
  <c r="J232" i="4" s="1"/>
  <c r="L232" i="4" s="1"/>
  <c r="Q232" i="4" s="1"/>
  <c r="H232" i="4"/>
  <c r="G232" i="4"/>
  <c r="AB231" i="4"/>
  <c r="AD231" i="4" s="1"/>
  <c r="I231" i="4"/>
  <c r="J231" i="4" s="1"/>
  <c r="L231" i="4" s="1"/>
  <c r="O231" i="4" s="1"/>
  <c r="H231" i="4"/>
  <c r="G231" i="4"/>
  <c r="AB230" i="4"/>
  <c r="AD230" i="4" s="1"/>
  <c r="AF230" i="4" s="1"/>
  <c r="I230" i="4"/>
  <c r="J230" i="4" s="1"/>
  <c r="L230" i="4" s="1"/>
  <c r="H230" i="4"/>
  <c r="G230" i="4"/>
  <c r="AB229" i="4"/>
  <c r="AD229" i="4" s="1"/>
  <c r="AF229" i="4" s="1"/>
  <c r="I229" i="4"/>
  <c r="J229" i="4" s="1"/>
  <c r="L229" i="4" s="1"/>
  <c r="H229" i="4"/>
  <c r="G229" i="4"/>
  <c r="AB228" i="4"/>
  <c r="AD228" i="4" s="1"/>
  <c r="I228" i="4"/>
  <c r="J228" i="4" s="1"/>
  <c r="L228" i="4" s="1"/>
  <c r="Q228" i="4" s="1"/>
  <c r="H228" i="4"/>
  <c r="G228" i="4"/>
  <c r="AB227" i="4"/>
  <c r="AD227" i="4" s="1"/>
  <c r="I227" i="4"/>
  <c r="J227" i="4" s="1"/>
  <c r="L227" i="4" s="1"/>
  <c r="O227" i="4" s="1"/>
  <c r="H227" i="4"/>
  <c r="G227" i="4"/>
  <c r="AB226" i="4"/>
  <c r="AD226" i="4" s="1"/>
  <c r="I226" i="4"/>
  <c r="J226" i="4" s="1"/>
  <c r="L226" i="4" s="1"/>
  <c r="H226" i="4"/>
  <c r="G226" i="4"/>
  <c r="AB225" i="4"/>
  <c r="AD225" i="4" s="1"/>
  <c r="AF225" i="4" s="1"/>
  <c r="I225" i="4"/>
  <c r="J225" i="4" s="1"/>
  <c r="L225" i="4" s="1"/>
  <c r="H225" i="4"/>
  <c r="G225" i="4"/>
  <c r="AB224" i="4"/>
  <c r="AD224" i="4" s="1"/>
  <c r="I224" i="4"/>
  <c r="J224" i="4" s="1"/>
  <c r="L224" i="4" s="1"/>
  <c r="Q224" i="4" s="1"/>
  <c r="H224" i="4"/>
  <c r="G224" i="4"/>
  <c r="AB223" i="4"/>
  <c r="AD223" i="4" s="1"/>
  <c r="I223" i="4"/>
  <c r="J223" i="4" s="1"/>
  <c r="L223" i="4" s="1"/>
  <c r="O223" i="4" s="1"/>
  <c r="H223" i="4"/>
  <c r="G223" i="4"/>
  <c r="AB222" i="4"/>
  <c r="AD222" i="4" s="1"/>
  <c r="I222" i="4"/>
  <c r="J222" i="4" s="1"/>
  <c r="L222" i="4" s="1"/>
  <c r="H222" i="4"/>
  <c r="G222" i="4"/>
  <c r="AB221" i="4"/>
  <c r="AD221" i="4" s="1"/>
  <c r="AF221" i="4" s="1"/>
  <c r="I221" i="4"/>
  <c r="J221" i="4" s="1"/>
  <c r="L221" i="4" s="1"/>
  <c r="H221" i="4"/>
  <c r="G221" i="4"/>
  <c r="AB220" i="4"/>
  <c r="AD220" i="4" s="1"/>
  <c r="I220" i="4"/>
  <c r="J220" i="4" s="1"/>
  <c r="L220" i="4" s="1"/>
  <c r="H220" i="4"/>
  <c r="G220" i="4"/>
  <c r="AB219" i="4"/>
  <c r="AD219" i="4" s="1"/>
  <c r="I219" i="4"/>
  <c r="J219" i="4" s="1"/>
  <c r="L219" i="4" s="1"/>
  <c r="H219" i="4"/>
  <c r="G219" i="4"/>
  <c r="AB218" i="4"/>
  <c r="AD218" i="4" s="1"/>
  <c r="AF218" i="4" s="1"/>
  <c r="I218" i="4"/>
  <c r="J218" i="4" s="1"/>
  <c r="L218" i="4" s="1"/>
  <c r="G218" i="4"/>
  <c r="AB217" i="4"/>
  <c r="AD217" i="4" s="1"/>
  <c r="I217" i="4"/>
  <c r="J217" i="4" s="1"/>
  <c r="L217" i="4" s="1"/>
  <c r="Q217" i="4" s="1"/>
  <c r="G217" i="4"/>
  <c r="AB216" i="4"/>
  <c r="AD216" i="4" s="1"/>
  <c r="AF216" i="4" s="1"/>
  <c r="I216" i="4"/>
  <c r="F216" i="4"/>
  <c r="E216" i="4"/>
  <c r="H216" i="4" s="1"/>
  <c r="AT215" i="4"/>
  <c r="AV215" i="4" s="1"/>
  <c r="AB215" i="4"/>
  <c r="AD215" i="4" s="1"/>
  <c r="I215" i="4"/>
  <c r="J215" i="4" s="1"/>
  <c r="L215" i="4" s="1"/>
  <c r="Q215" i="4" s="1"/>
  <c r="H215" i="4"/>
  <c r="G215" i="4"/>
  <c r="AT214" i="4"/>
  <c r="AV214" i="4" s="1"/>
  <c r="AB214" i="4"/>
  <c r="AD214" i="4" s="1"/>
  <c r="AF214" i="4" s="1"/>
  <c r="I214" i="4"/>
  <c r="J214" i="4" s="1"/>
  <c r="L214" i="4" s="1"/>
  <c r="H214" i="4"/>
  <c r="G214" i="4"/>
  <c r="AB213" i="4"/>
  <c r="AD213" i="4" s="1"/>
  <c r="I213" i="4"/>
  <c r="J213" i="4" s="1"/>
  <c r="L213" i="4" s="1"/>
  <c r="G213" i="4"/>
  <c r="AB212" i="4"/>
  <c r="AD212" i="4" s="1"/>
  <c r="AF212" i="4" s="1"/>
  <c r="I212" i="4"/>
  <c r="J212" i="4" s="1"/>
  <c r="L212" i="4" s="1"/>
  <c r="G212" i="4"/>
  <c r="AB211" i="4"/>
  <c r="AD211" i="4" s="1"/>
  <c r="I211" i="4"/>
  <c r="J211" i="4" s="1"/>
  <c r="L211" i="4" s="1"/>
  <c r="Q211" i="4" s="1"/>
  <c r="H211" i="4"/>
  <c r="G211" i="4"/>
  <c r="AB210" i="4"/>
  <c r="AD210" i="4" s="1"/>
  <c r="I210" i="4"/>
  <c r="J210" i="4" s="1"/>
  <c r="L210" i="4" s="1"/>
  <c r="O210" i="4" s="1"/>
  <c r="H210" i="4"/>
  <c r="G210" i="4"/>
  <c r="AB209" i="4"/>
  <c r="AD209" i="4" s="1"/>
  <c r="I209" i="4"/>
  <c r="J209" i="4" s="1"/>
  <c r="L209" i="4" s="1"/>
  <c r="H209" i="4"/>
  <c r="G209" i="4"/>
  <c r="AB208" i="4"/>
  <c r="AD208" i="4" s="1"/>
  <c r="I208" i="4"/>
  <c r="J208" i="4" s="1"/>
  <c r="L208" i="4" s="1"/>
  <c r="H208" i="4"/>
  <c r="G208" i="4"/>
  <c r="AT207" i="4"/>
  <c r="AV207" i="4" s="1"/>
  <c r="AB207" i="4"/>
  <c r="AD207" i="4" s="1"/>
  <c r="AH207" i="4" s="1"/>
  <c r="I207" i="4"/>
  <c r="J207" i="4" s="1"/>
  <c r="L207" i="4" s="1"/>
  <c r="H207" i="4"/>
  <c r="F207" i="4"/>
  <c r="G207" i="4" s="1"/>
  <c r="AB206" i="4"/>
  <c r="AD206" i="4" s="1"/>
  <c r="I206" i="4"/>
  <c r="J206" i="4" s="1"/>
  <c r="L206" i="4" s="1"/>
  <c r="H206" i="4"/>
  <c r="F206" i="4"/>
  <c r="G206" i="4" s="1"/>
  <c r="AB205" i="4"/>
  <c r="AD205" i="4" s="1"/>
  <c r="I205" i="4"/>
  <c r="J205" i="4" s="1"/>
  <c r="L205" i="4" s="1"/>
  <c r="H205" i="4"/>
  <c r="G205" i="4"/>
  <c r="AB204" i="4"/>
  <c r="AD204" i="4" s="1"/>
  <c r="I204" i="4"/>
  <c r="F204" i="4"/>
  <c r="E204" i="4"/>
  <c r="AB203" i="4"/>
  <c r="AD203" i="4" s="1"/>
  <c r="AH203" i="4" s="1"/>
  <c r="I203" i="4"/>
  <c r="F203" i="4"/>
  <c r="E203" i="4"/>
  <c r="H203" i="4" s="1"/>
  <c r="AB202" i="4"/>
  <c r="AD202" i="4" s="1"/>
  <c r="AH202" i="4" s="1"/>
  <c r="I202" i="4"/>
  <c r="F202" i="4"/>
  <c r="E202" i="4"/>
  <c r="H202" i="4" s="1"/>
  <c r="AB201" i="4"/>
  <c r="AD201" i="4" s="1"/>
  <c r="AH201" i="4" s="1"/>
  <c r="I201" i="4"/>
  <c r="F201" i="4"/>
  <c r="E201" i="4"/>
  <c r="AB200" i="4"/>
  <c r="AD200" i="4" s="1"/>
  <c r="AH200" i="4" s="1"/>
  <c r="I200" i="4"/>
  <c r="F200" i="4"/>
  <c r="E200" i="4"/>
  <c r="AB199" i="4"/>
  <c r="AD199" i="4" s="1"/>
  <c r="AH199" i="4" s="1"/>
  <c r="I199" i="4"/>
  <c r="J199" i="4" s="1"/>
  <c r="L199" i="4" s="1"/>
  <c r="Q199" i="4" s="1"/>
  <c r="H199" i="4"/>
  <c r="G199" i="4"/>
  <c r="AB198" i="4"/>
  <c r="AD198" i="4" s="1"/>
  <c r="I198" i="4"/>
  <c r="J198" i="4" s="1"/>
  <c r="L198" i="4" s="1"/>
  <c r="Q198" i="4" s="1"/>
  <c r="H198" i="4"/>
  <c r="G198" i="4"/>
  <c r="AB197" i="4"/>
  <c r="AD197" i="4" s="1"/>
  <c r="AH197" i="4" s="1"/>
  <c r="I197" i="4"/>
  <c r="J197" i="4" s="1"/>
  <c r="L197" i="4" s="1"/>
  <c r="Q197" i="4" s="1"/>
  <c r="G197" i="4"/>
  <c r="AB196" i="4"/>
  <c r="AD196" i="4" s="1"/>
  <c r="AH196" i="4" s="1"/>
  <c r="I196" i="4"/>
  <c r="J196" i="4" s="1"/>
  <c r="L196" i="4" s="1"/>
  <c r="H196" i="4"/>
  <c r="G196" i="4"/>
  <c r="AB195" i="4"/>
  <c r="AD195" i="4" s="1"/>
  <c r="AH195" i="4" s="1"/>
  <c r="I195" i="4"/>
  <c r="J195" i="4" s="1"/>
  <c r="L195" i="4" s="1"/>
  <c r="H195" i="4"/>
  <c r="G195" i="4"/>
  <c r="AB194" i="4"/>
  <c r="AD194" i="4" s="1"/>
  <c r="AH194" i="4" s="1"/>
  <c r="I194" i="4"/>
  <c r="J194" i="4" s="1"/>
  <c r="L194" i="4" s="1"/>
  <c r="H194" i="4"/>
  <c r="G194" i="4"/>
  <c r="AB193" i="4"/>
  <c r="AD193" i="4" s="1"/>
  <c r="AH193" i="4" s="1"/>
  <c r="I193" i="4"/>
  <c r="J193" i="4" s="1"/>
  <c r="L193" i="4" s="1"/>
  <c r="Q193" i="4" s="1"/>
  <c r="H193" i="4"/>
  <c r="G193" i="4"/>
  <c r="AB192" i="4"/>
  <c r="AD192" i="4" s="1"/>
  <c r="I192" i="4"/>
  <c r="J192" i="4" s="1"/>
  <c r="L192" i="4" s="1"/>
  <c r="Q192" i="4" s="1"/>
  <c r="H192" i="4"/>
  <c r="G192" i="4"/>
  <c r="AB191" i="4"/>
  <c r="AD191" i="4" s="1"/>
  <c r="AH191" i="4" s="1"/>
  <c r="I191" i="4"/>
  <c r="J191" i="4" s="1"/>
  <c r="L191" i="4" s="1"/>
  <c r="Q191" i="4" s="1"/>
  <c r="G191" i="4"/>
  <c r="AB190" i="4"/>
  <c r="AD190" i="4" s="1"/>
  <c r="AH190" i="4" s="1"/>
  <c r="I190" i="4"/>
  <c r="J190" i="4" s="1"/>
  <c r="L190" i="4" s="1"/>
  <c r="Q190" i="4" s="1"/>
  <c r="G190" i="4"/>
  <c r="AB189" i="4"/>
  <c r="AD189" i="4" s="1"/>
  <c r="AH189" i="4" s="1"/>
  <c r="I189" i="4"/>
  <c r="J189" i="4" s="1"/>
  <c r="L189" i="4" s="1"/>
  <c r="Q189" i="4" s="1"/>
  <c r="H189" i="4"/>
  <c r="G189" i="4"/>
  <c r="AB188" i="4"/>
  <c r="AD188" i="4" s="1"/>
  <c r="AH188" i="4" s="1"/>
  <c r="I188" i="4"/>
  <c r="J188" i="4" s="1"/>
  <c r="L188" i="4" s="1"/>
  <c r="H188" i="4"/>
  <c r="G188" i="4"/>
  <c r="AB187" i="4"/>
  <c r="AD187" i="4" s="1"/>
  <c r="AH187" i="4" s="1"/>
  <c r="I187" i="4"/>
  <c r="J187" i="4" s="1"/>
  <c r="L187" i="4" s="1"/>
  <c r="H187" i="4"/>
  <c r="G187" i="4"/>
  <c r="AB186" i="4"/>
  <c r="AD186" i="4" s="1"/>
  <c r="I186" i="4"/>
  <c r="J186" i="4" s="1"/>
  <c r="L186" i="4" s="1"/>
  <c r="H186" i="4"/>
  <c r="G186" i="4"/>
  <c r="AB185" i="4"/>
  <c r="AD185" i="4" s="1"/>
  <c r="AH185" i="4" s="1"/>
  <c r="I185" i="4"/>
  <c r="J185" i="4" s="1"/>
  <c r="L185" i="4" s="1"/>
  <c r="H185" i="4"/>
  <c r="G185" i="4"/>
  <c r="AB184" i="4"/>
  <c r="AD184" i="4" s="1"/>
  <c r="I184" i="4"/>
  <c r="J184" i="4" s="1"/>
  <c r="L184" i="4" s="1"/>
  <c r="H184" i="4"/>
  <c r="G184" i="4"/>
  <c r="AB183" i="4"/>
  <c r="AD183" i="4" s="1"/>
  <c r="AH183" i="4" s="1"/>
  <c r="I183" i="4"/>
  <c r="J183" i="4" s="1"/>
  <c r="L183" i="4" s="1"/>
  <c r="H183" i="4"/>
  <c r="G183" i="4"/>
  <c r="AB182" i="4"/>
  <c r="AD182" i="4" s="1"/>
  <c r="I182" i="4"/>
  <c r="J182" i="4" s="1"/>
  <c r="L182" i="4" s="1"/>
  <c r="H182" i="4"/>
  <c r="G182" i="4"/>
  <c r="AB181" i="4"/>
  <c r="AD181" i="4" s="1"/>
  <c r="AH181" i="4" s="1"/>
  <c r="I181" i="4"/>
  <c r="J181" i="4" s="1"/>
  <c r="L181" i="4" s="1"/>
  <c r="H181" i="4"/>
  <c r="G181" i="4"/>
  <c r="AB180" i="4"/>
  <c r="AD180" i="4" s="1"/>
  <c r="I180" i="4"/>
  <c r="J180" i="4" s="1"/>
  <c r="L180" i="4" s="1"/>
  <c r="H180" i="4"/>
  <c r="G180" i="4"/>
  <c r="AB179" i="4"/>
  <c r="AD179" i="4" s="1"/>
  <c r="I179" i="4"/>
  <c r="J179" i="4" s="1"/>
  <c r="L179" i="4" s="1"/>
  <c r="H179" i="4"/>
  <c r="G179" i="4"/>
  <c r="AB178" i="4"/>
  <c r="AD178" i="4" s="1"/>
  <c r="AH178" i="4" s="1"/>
  <c r="I178" i="4"/>
  <c r="J178" i="4" s="1"/>
  <c r="L178" i="4" s="1"/>
  <c r="H178" i="4"/>
  <c r="G178" i="4"/>
  <c r="AB177" i="4"/>
  <c r="AD177" i="4" s="1"/>
  <c r="I177" i="4"/>
  <c r="J177" i="4" s="1"/>
  <c r="L177" i="4" s="1"/>
  <c r="H177" i="4"/>
  <c r="G177" i="4"/>
  <c r="AB176" i="4"/>
  <c r="AD176" i="4" s="1"/>
  <c r="AH176" i="4" s="1"/>
  <c r="I176" i="4"/>
  <c r="J176" i="4" s="1"/>
  <c r="L176" i="4" s="1"/>
  <c r="H176" i="4"/>
  <c r="G176" i="4"/>
  <c r="AB175" i="4"/>
  <c r="AD175" i="4" s="1"/>
  <c r="I175" i="4"/>
  <c r="J175" i="4" s="1"/>
  <c r="L175" i="4" s="1"/>
  <c r="H175" i="4"/>
  <c r="G175" i="4"/>
  <c r="AB174" i="4"/>
  <c r="AD174" i="4" s="1"/>
  <c r="I174" i="4"/>
  <c r="J174" i="4" s="1"/>
  <c r="L174" i="4" s="1"/>
  <c r="H174" i="4"/>
  <c r="G174" i="4"/>
  <c r="AB173" i="4"/>
  <c r="AD173" i="4" s="1"/>
  <c r="I173" i="4"/>
  <c r="J173" i="4" s="1"/>
  <c r="L173" i="4" s="1"/>
  <c r="H173" i="4"/>
  <c r="G173" i="4"/>
  <c r="AB172" i="4"/>
  <c r="AD172" i="4" s="1"/>
  <c r="I172" i="4"/>
  <c r="J172" i="4" s="1"/>
  <c r="L172" i="4" s="1"/>
  <c r="H172" i="4"/>
  <c r="G172" i="4"/>
  <c r="AB171" i="4"/>
  <c r="AD171" i="4" s="1"/>
  <c r="I171" i="4"/>
  <c r="J171" i="4" s="1"/>
  <c r="L171" i="4" s="1"/>
  <c r="H171" i="4"/>
  <c r="G171" i="4"/>
  <c r="AB170" i="4"/>
  <c r="AD170" i="4" s="1"/>
  <c r="I170" i="4"/>
  <c r="J170" i="4" s="1"/>
  <c r="L170" i="4" s="1"/>
  <c r="H170" i="4"/>
  <c r="G170" i="4"/>
  <c r="AB169" i="4"/>
  <c r="AD169" i="4" s="1"/>
  <c r="AH169" i="4" s="1"/>
  <c r="I169" i="4"/>
  <c r="J169" i="4" s="1"/>
  <c r="L169" i="4" s="1"/>
  <c r="H169" i="4"/>
  <c r="AB168" i="4"/>
  <c r="AD168" i="4" s="1"/>
  <c r="AH168" i="4" s="1"/>
  <c r="I168" i="4"/>
  <c r="J168" i="4" s="1"/>
  <c r="L168" i="4" s="1"/>
  <c r="H168" i="4"/>
  <c r="G168" i="4"/>
  <c r="AB167" i="4"/>
  <c r="AD167" i="4" s="1"/>
  <c r="I167" i="4"/>
  <c r="J167" i="4" s="1"/>
  <c r="L167" i="4" s="1"/>
  <c r="H167" i="4"/>
  <c r="G167" i="4"/>
  <c r="AB166" i="4"/>
  <c r="AD166" i="4" s="1"/>
  <c r="AH166" i="4" s="1"/>
  <c r="I166" i="4"/>
  <c r="J166" i="4" s="1"/>
  <c r="L166" i="4" s="1"/>
  <c r="H166" i="4"/>
  <c r="G166" i="4"/>
  <c r="AB165" i="4"/>
  <c r="AD165" i="4" s="1"/>
  <c r="I165" i="4"/>
  <c r="J165" i="4" s="1"/>
  <c r="L165" i="4" s="1"/>
  <c r="H165" i="4"/>
  <c r="G165" i="4"/>
  <c r="AB164" i="4"/>
  <c r="AD164" i="4" s="1"/>
  <c r="AH164" i="4" s="1"/>
  <c r="I164" i="4"/>
  <c r="J164" i="4" s="1"/>
  <c r="L164" i="4" s="1"/>
  <c r="H164" i="4"/>
  <c r="G164" i="4"/>
  <c r="AB163" i="4"/>
  <c r="AD163" i="4" s="1"/>
  <c r="I163" i="4"/>
  <c r="J163" i="4" s="1"/>
  <c r="L163" i="4" s="1"/>
  <c r="H163" i="4"/>
  <c r="G163" i="4"/>
  <c r="AB162" i="4"/>
  <c r="AD162" i="4" s="1"/>
  <c r="AH162" i="4" s="1"/>
  <c r="I162" i="4"/>
  <c r="J162" i="4" s="1"/>
  <c r="L162" i="4" s="1"/>
  <c r="H162" i="4"/>
  <c r="G162" i="4"/>
  <c r="AB161" i="4"/>
  <c r="AD161" i="4" s="1"/>
  <c r="I161" i="4"/>
  <c r="J161" i="4" s="1"/>
  <c r="L161" i="4" s="1"/>
  <c r="H161" i="4"/>
  <c r="G161" i="4"/>
  <c r="AB160" i="4"/>
  <c r="AD160" i="4" s="1"/>
  <c r="AH160" i="4" s="1"/>
  <c r="I160" i="4"/>
  <c r="J160" i="4" s="1"/>
  <c r="L160" i="4" s="1"/>
  <c r="H160" i="4"/>
  <c r="G160" i="4"/>
  <c r="AB159" i="4"/>
  <c r="AD159" i="4" s="1"/>
  <c r="I159" i="4"/>
  <c r="J159" i="4" s="1"/>
  <c r="L159" i="4" s="1"/>
  <c r="H159" i="4"/>
  <c r="G159" i="4"/>
  <c r="AB158" i="4"/>
  <c r="AD158" i="4" s="1"/>
  <c r="AH158" i="4" s="1"/>
  <c r="I158" i="4"/>
  <c r="J158" i="4" s="1"/>
  <c r="L158" i="4" s="1"/>
  <c r="H158" i="4"/>
  <c r="G158" i="4"/>
  <c r="AB157" i="4"/>
  <c r="AD157" i="4" s="1"/>
  <c r="I157" i="4"/>
  <c r="J157" i="4" s="1"/>
  <c r="L157" i="4" s="1"/>
  <c r="H157" i="4"/>
  <c r="G157" i="4"/>
  <c r="AB156" i="4"/>
  <c r="AD156" i="4" s="1"/>
  <c r="I156" i="4"/>
  <c r="J156" i="4" s="1"/>
  <c r="L156" i="4" s="1"/>
  <c r="H156" i="4"/>
  <c r="G156" i="4"/>
  <c r="AB155" i="4"/>
  <c r="AD155" i="4" s="1"/>
  <c r="I155" i="4"/>
  <c r="J155" i="4" s="1"/>
  <c r="L155" i="4" s="1"/>
  <c r="H155" i="4"/>
  <c r="G155" i="4"/>
  <c r="AB154" i="4"/>
  <c r="AD154" i="4" s="1"/>
  <c r="I154" i="4"/>
  <c r="J154" i="4" s="1"/>
  <c r="L154" i="4" s="1"/>
  <c r="H154" i="4"/>
  <c r="G154" i="4"/>
  <c r="AB153" i="4"/>
  <c r="AD153" i="4" s="1"/>
  <c r="AH153" i="4" s="1"/>
  <c r="I153" i="4"/>
  <c r="J153" i="4" s="1"/>
  <c r="L153" i="4" s="1"/>
  <c r="H153" i="4"/>
  <c r="G153" i="4"/>
  <c r="AB152" i="4"/>
  <c r="AD152" i="4" s="1"/>
  <c r="I152" i="4"/>
  <c r="J152" i="4" s="1"/>
  <c r="L152" i="4" s="1"/>
  <c r="H152" i="4"/>
  <c r="G152" i="4"/>
  <c r="AB151" i="4"/>
  <c r="AD151" i="4" s="1"/>
  <c r="AH151" i="4" s="1"/>
  <c r="I151" i="4"/>
  <c r="J151" i="4" s="1"/>
  <c r="L151" i="4" s="1"/>
  <c r="H151" i="4"/>
  <c r="G151" i="4"/>
  <c r="AB150" i="4"/>
  <c r="AD150" i="4" s="1"/>
  <c r="I150" i="4"/>
  <c r="J150" i="4" s="1"/>
  <c r="L150" i="4" s="1"/>
  <c r="H150" i="4"/>
  <c r="G150" i="4"/>
  <c r="AB149" i="4"/>
  <c r="AD149" i="4" s="1"/>
  <c r="AH149" i="4" s="1"/>
  <c r="I149" i="4"/>
  <c r="J149" i="4" s="1"/>
  <c r="L149" i="4" s="1"/>
  <c r="H149" i="4"/>
  <c r="G149" i="4"/>
  <c r="AB148" i="4"/>
  <c r="AD148" i="4" s="1"/>
  <c r="I148" i="4"/>
  <c r="J148" i="4" s="1"/>
  <c r="L148" i="4" s="1"/>
  <c r="H148" i="4"/>
  <c r="G148" i="4"/>
  <c r="AB147" i="4"/>
  <c r="AD147" i="4" s="1"/>
  <c r="AH147" i="4" s="1"/>
  <c r="I147" i="4"/>
  <c r="J147" i="4" s="1"/>
  <c r="L147" i="4" s="1"/>
  <c r="H147" i="4"/>
  <c r="G147" i="4"/>
  <c r="AB146" i="4"/>
  <c r="AD146" i="4" s="1"/>
  <c r="I146" i="4"/>
  <c r="J146" i="4" s="1"/>
  <c r="L146" i="4" s="1"/>
  <c r="G146" i="4"/>
  <c r="AB145" i="4"/>
  <c r="AD145" i="4" s="1"/>
  <c r="AH145" i="4" s="1"/>
  <c r="I145" i="4"/>
  <c r="J145" i="4" s="1"/>
  <c r="L145" i="4" s="1"/>
  <c r="G145" i="4"/>
  <c r="AB144" i="4"/>
  <c r="AD144" i="4" s="1"/>
  <c r="I144" i="4"/>
  <c r="J144" i="4" s="1"/>
  <c r="L144" i="4" s="1"/>
  <c r="H144" i="4"/>
  <c r="G144" i="4"/>
  <c r="AB143" i="4"/>
  <c r="AD143" i="4" s="1"/>
  <c r="I143" i="4"/>
  <c r="J143" i="4" s="1"/>
  <c r="L143" i="4" s="1"/>
  <c r="H143" i="4"/>
  <c r="G143" i="4"/>
  <c r="AB142" i="4"/>
  <c r="AD142" i="4" s="1"/>
  <c r="AF142" i="4" s="1"/>
  <c r="I142" i="4"/>
  <c r="J142" i="4" s="1"/>
  <c r="L142" i="4" s="1"/>
  <c r="H142" i="4"/>
  <c r="G142" i="4"/>
  <c r="AT141" i="4"/>
  <c r="AV141" i="4" s="1"/>
  <c r="AZ141" i="4" s="1"/>
  <c r="AB141" i="4"/>
  <c r="AD141" i="4" s="1"/>
  <c r="I141" i="4"/>
  <c r="J141" i="4" s="1"/>
  <c r="L141" i="4" s="1"/>
  <c r="O141" i="4" s="1"/>
  <c r="H141" i="4"/>
  <c r="G141" i="4"/>
  <c r="AB140" i="4"/>
  <c r="AD140" i="4" s="1"/>
  <c r="AH140" i="4" s="1"/>
  <c r="I140" i="4"/>
  <c r="J140" i="4" s="1"/>
  <c r="L140" i="4" s="1"/>
  <c r="Q140" i="4" s="1"/>
  <c r="G140" i="4"/>
  <c r="AT139" i="4"/>
  <c r="AV139" i="4" s="1"/>
  <c r="AZ139" i="4" s="1"/>
  <c r="AB139" i="4"/>
  <c r="AA139" i="4"/>
  <c r="I139" i="4"/>
  <c r="J139" i="4" s="1"/>
  <c r="L139" i="4" s="1"/>
  <c r="Q139" i="4" s="1"/>
  <c r="H139" i="4"/>
  <c r="G139" i="4"/>
  <c r="AT138" i="4"/>
  <c r="AV138" i="4" s="1"/>
  <c r="AZ138" i="4" s="1"/>
  <c r="AB138" i="4"/>
  <c r="AA138" i="4"/>
  <c r="I138" i="4"/>
  <c r="J138" i="4" s="1"/>
  <c r="L138" i="4" s="1"/>
  <c r="H138" i="4"/>
  <c r="G138" i="4"/>
  <c r="AB137" i="4"/>
  <c r="AD137" i="4" s="1"/>
  <c r="I137" i="4"/>
  <c r="J137" i="4" s="1"/>
  <c r="L137" i="4" s="1"/>
  <c r="Q137" i="4" s="1"/>
  <c r="H137" i="4"/>
  <c r="G137" i="4"/>
  <c r="AB136" i="4"/>
  <c r="AD136" i="4" s="1"/>
  <c r="AH136" i="4" s="1"/>
  <c r="I136" i="4"/>
  <c r="J136" i="4" s="1"/>
  <c r="L136" i="4" s="1"/>
  <c r="H136" i="4"/>
  <c r="G136" i="4"/>
  <c r="AB135" i="4"/>
  <c r="AD135" i="4" s="1"/>
  <c r="AH135" i="4" s="1"/>
  <c r="I135" i="4"/>
  <c r="J135" i="4" s="1"/>
  <c r="L135" i="4" s="1"/>
  <c r="H135" i="4"/>
  <c r="G135" i="4"/>
  <c r="AB134" i="4"/>
  <c r="AD134" i="4" s="1"/>
  <c r="AH134" i="4" s="1"/>
  <c r="I134" i="4"/>
  <c r="J134" i="4" s="1"/>
  <c r="L134" i="4" s="1"/>
  <c r="H134" i="4"/>
  <c r="G134" i="4"/>
  <c r="AB133" i="4"/>
  <c r="AD133" i="4" s="1"/>
  <c r="AH133" i="4" s="1"/>
  <c r="I133" i="4"/>
  <c r="J133" i="4" s="1"/>
  <c r="L133" i="4" s="1"/>
  <c r="Q133" i="4" s="1"/>
  <c r="H133" i="4"/>
  <c r="G133" i="4"/>
  <c r="AB132" i="4"/>
  <c r="AD132" i="4" s="1"/>
  <c r="I132" i="4"/>
  <c r="J132" i="4" s="1"/>
  <c r="L132" i="4" s="1"/>
  <c r="Q132" i="4" s="1"/>
  <c r="H132" i="4"/>
  <c r="G132" i="4"/>
  <c r="AB131" i="4"/>
  <c r="AD131" i="4" s="1"/>
  <c r="AH131" i="4" s="1"/>
  <c r="I131" i="4"/>
  <c r="J131" i="4" s="1"/>
  <c r="L131" i="4" s="1"/>
  <c r="H131" i="4"/>
  <c r="G131" i="4"/>
  <c r="AB130" i="4"/>
  <c r="AD130" i="4" s="1"/>
  <c r="AH130" i="4" s="1"/>
  <c r="I130" i="4"/>
  <c r="J130" i="4" s="1"/>
  <c r="L130" i="4" s="1"/>
  <c r="H130" i="4"/>
  <c r="G130" i="4"/>
  <c r="AB129" i="4"/>
  <c r="AD129" i="4" s="1"/>
  <c r="I129" i="4"/>
  <c r="J129" i="4" s="1"/>
  <c r="L129" i="4" s="1"/>
  <c r="Q129" i="4" s="1"/>
  <c r="H129" i="4"/>
  <c r="G129" i="4"/>
  <c r="AB128" i="4"/>
  <c r="AD128" i="4" s="1"/>
  <c r="AH128" i="4" s="1"/>
  <c r="I128" i="4"/>
  <c r="J128" i="4" s="1"/>
  <c r="L128" i="4" s="1"/>
  <c r="H128" i="4"/>
  <c r="G128" i="4"/>
  <c r="AB127" i="4"/>
  <c r="AD127" i="4" s="1"/>
  <c r="AH127" i="4" s="1"/>
  <c r="I127" i="4"/>
  <c r="J127" i="4" s="1"/>
  <c r="L127" i="4" s="1"/>
  <c r="H127" i="4"/>
  <c r="G127" i="4"/>
  <c r="AB126" i="4"/>
  <c r="AD126" i="4" s="1"/>
  <c r="I126" i="4"/>
  <c r="J126" i="4" s="1"/>
  <c r="L126" i="4" s="1"/>
  <c r="H126" i="4"/>
  <c r="G126" i="4"/>
  <c r="AB125" i="4"/>
  <c r="AD125" i="4" s="1"/>
  <c r="I125" i="4"/>
  <c r="J125" i="4" s="1"/>
  <c r="L125" i="4" s="1"/>
  <c r="H125" i="4"/>
  <c r="G125" i="4"/>
  <c r="AB124" i="4"/>
  <c r="AD124" i="4" s="1"/>
  <c r="I124" i="4"/>
  <c r="J124" i="4" s="1"/>
  <c r="L124" i="4" s="1"/>
  <c r="H124" i="4"/>
  <c r="G124" i="4"/>
  <c r="AB123" i="4"/>
  <c r="AD123" i="4" s="1"/>
  <c r="AH123" i="4" s="1"/>
  <c r="I123" i="4"/>
  <c r="J123" i="4" s="1"/>
  <c r="L123" i="4" s="1"/>
  <c r="H123" i="4"/>
  <c r="G123" i="4"/>
  <c r="AB122" i="4"/>
  <c r="AD122" i="4" s="1"/>
  <c r="I122" i="4"/>
  <c r="J122" i="4" s="1"/>
  <c r="L122" i="4" s="1"/>
  <c r="H122" i="4"/>
  <c r="G122" i="4"/>
  <c r="AB121" i="4"/>
  <c r="AD121" i="4" s="1"/>
  <c r="AH121" i="4" s="1"/>
  <c r="I121" i="4"/>
  <c r="J121" i="4" s="1"/>
  <c r="L121" i="4" s="1"/>
  <c r="H121" i="4"/>
  <c r="G121" i="4"/>
  <c r="AB120" i="4"/>
  <c r="AD120" i="4" s="1"/>
  <c r="I120" i="4"/>
  <c r="J120" i="4" s="1"/>
  <c r="L120" i="4" s="1"/>
  <c r="H120" i="4"/>
  <c r="G120" i="4"/>
  <c r="AB119" i="4"/>
  <c r="AD119" i="4" s="1"/>
  <c r="AH119" i="4" s="1"/>
  <c r="I119" i="4"/>
  <c r="J119" i="4" s="1"/>
  <c r="L119" i="4" s="1"/>
  <c r="H119" i="4"/>
  <c r="G119" i="4"/>
  <c r="AB118" i="4"/>
  <c r="AD118" i="4" s="1"/>
  <c r="I118" i="4"/>
  <c r="J118" i="4" s="1"/>
  <c r="L118" i="4" s="1"/>
  <c r="H118" i="4"/>
  <c r="G118" i="4"/>
  <c r="AB117" i="4"/>
  <c r="AD117" i="4" s="1"/>
  <c r="I117" i="4"/>
  <c r="J117" i="4" s="1"/>
  <c r="L117" i="4" s="1"/>
  <c r="H117" i="4"/>
  <c r="G117" i="4"/>
  <c r="AB116" i="4"/>
  <c r="AD116" i="4" s="1"/>
  <c r="AH116" i="4" s="1"/>
  <c r="I116" i="4"/>
  <c r="J116" i="4" s="1"/>
  <c r="L116" i="4" s="1"/>
  <c r="H116" i="4"/>
  <c r="G116" i="4"/>
  <c r="AB115" i="4"/>
  <c r="AD115" i="4" s="1"/>
  <c r="I115" i="4"/>
  <c r="J115" i="4" s="1"/>
  <c r="L115" i="4" s="1"/>
  <c r="H115" i="4"/>
  <c r="G115" i="4"/>
  <c r="AB114" i="4"/>
  <c r="AD114" i="4" s="1"/>
  <c r="AH114" i="4" s="1"/>
  <c r="I114" i="4"/>
  <c r="J114" i="4" s="1"/>
  <c r="L114" i="4" s="1"/>
  <c r="H114" i="4"/>
  <c r="G114" i="4"/>
  <c r="AB113" i="4"/>
  <c r="AD113" i="4" s="1"/>
  <c r="I113" i="4"/>
  <c r="J113" i="4" s="1"/>
  <c r="L113" i="4" s="1"/>
  <c r="H113" i="4"/>
  <c r="G113" i="4"/>
  <c r="AB112" i="4"/>
  <c r="AD112" i="4" s="1"/>
  <c r="AH112" i="4" s="1"/>
  <c r="I112" i="4"/>
  <c r="J112" i="4" s="1"/>
  <c r="L112" i="4" s="1"/>
  <c r="H112" i="4"/>
  <c r="G112" i="4"/>
  <c r="AB111" i="4"/>
  <c r="AD111" i="4" s="1"/>
  <c r="I111" i="4"/>
  <c r="J111" i="4" s="1"/>
  <c r="L111" i="4" s="1"/>
  <c r="H111" i="4"/>
  <c r="G111" i="4"/>
  <c r="AB110" i="4"/>
  <c r="AD110" i="4" s="1"/>
  <c r="AH110" i="4" s="1"/>
  <c r="I110" i="4"/>
  <c r="J110" i="4" s="1"/>
  <c r="L110" i="4" s="1"/>
  <c r="H110" i="4"/>
  <c r="G110" i="4"/>
  <c r="AB109" i="4"/>
  <c r="AD109" i="4" s="1"/>
  <c r="I109" i="4"/>
  <c r="J109" i="4" s="1"/>
  <c r="L109" i="4" s="1"/>
  <c r="H109" i="4"/>
  <c r="G109" i="4"/>
  <c r="AB108" i="4"/>
  <c r="AD108" i="4" s="1"/>
  <c r="AH108" i="4" s="1"/>
  <c r="I108" i="4"/>
  <c r="J108" i="4" s="1"/>
  <c r="L108" i="4" s="1"/>
  <c r="H108" i="4"/>
  <c r="G108" i="4"/>
  <c r="AB107" i="4"/>
  <c r="AD107" i="4" s="1"/>
  <c r="I107" i="4"/>
  <c r="J107" i="4" s="1"/>
  <c r="L107" i="4" s="1"/>
  <c r="H107" i="4"/>
  <c r="G107" i="4"/>
  <c r="AB106" i="4"/>
  <c r="AD106" i="4" s="1"/>
  <c r="AH106" i="4" s="1"/>
  <c r="I106" i="4"/>
  <c r="J106" i="4" s="1"/>
  <c r="L106" i="4" s="1"/>
  <c r="H106" i="4"/>
  <c r="G106" i="4"/>
  <c r="AB105" i="4"/>
  <c r="AD105" i="4" s="1"/>
  <c r="AH105" i="4" s="1"/>
  <c r="I105" i="4"/>
  <c r="J105" i="4" s="1"/>
  <c r="L105" i="4" s="1"/>
  <c r="H105" i="4"/>
  <c r="G105" i="4"/>
  <c r="AB104" i="4"/>
  <c r="AD104" i="4" s="1"/>
  <c r="AH104" i="4" s="1"/>
  <c r="I104" i="4"/>
  <c r="J104" i="4" s="1"/>
  <c r="L104" i="4" s="1"/>
  <c r="G104" i="4"/>
  <c r="AB103" i="4"/>
  <c r="AD103" i="4" s="1"/>
  <c r="I103" i="4"/>
  <c r="J103" i="4" s="1"/>
  <c r="L103" i="4" s="1"/>
  <c r="H103" i="4"/>
  <c r="G103" i="4"/>
  <c r="AB102" i="4"/>
  <c r="AD102" i="4" s="1"/>
  <c r="AH102" i="4" s="1"/>
  <c r="I102" i="4"/>
  <c r="J102" i="4" s="1"/>
  <c r="L102" i="4" s="1"/>
  <c r="H102" i="4"/>
  <c r="G102" i="4"/>
  <c r="AB101" i="4"/>
  <c r="AD101" i="4" s="1"/>
  <c r="I101" i="4"/>
  <c r="J101" i="4" s="1"/>
  <c r="L101" i="4" s="1"/>
  <c r="H101" i="4"/>
  <c r="AB100" i="4"/>
  <c r="AD100" i="4" s="1"/>
  <c r="I100" i="4"/>
  <c r="J100" i="4" s="1"/>
  <c r="L100" i="4" s="1"/>
  <c r="H100" i="4"/>
  <c r="AB99" i="4"/>
  <c r="AD99" i="4" s="1"/>
  <c r="I99" i="4"/>
  <c r="J99" i="4" s="1"/>
  <c r="L99" i="4" s="1"/>
  <c r="H99" i="4"/>
  <c r="AB98" i="4"/>
  <c r="AD98" i="4" s="1"/>
  <c r="I98" i="4"/>
  <c r="J98" i="4" s="1"/>
  <c r="L98" i="4" s="1"/>
  <c r="H98" i="4"/>
  <c r="G98" i="4"/>
  <c r="AB97" i="4"/>
  <c r="AD97" i="4" s="1"/>
  <c r="AH97" i="4" s="1"/>
  <c r="I97" i="4"/>
  <c r="J97" i="4" s="1"/>
  <c r="L97" i="4" s="1"/>
  <c r="H97" i="4"/>
  <c r="G97" i="4"/>
  <c r="AB96" i="4"/>
  <c r="AD96" i="4" s="1"/>
  <c r="I96" i="4"/>
  <c r="J96" i="4" s="1"/>
  <c r="L96" i="4" s="1"/>
  <c r="H96" i="4"/>
  <c r="G96" i="4"/>
  <c r="AB95" i="4"/>
  <c r="AD95" i="4" s="1"/>
  <c r="AH95" i="4" s="1"/>
  <c r="I95" i="4"/>
  <c r="J95" i="4" s="1"/>
  <c r="L95" i="4" s="1"/>
  <c r="H95" i="4"/>
  <c r="G95" i="4"/>
  <c r="AB94" i="4"/>
  <c r="AD94" i="4" s="1"/>
  <c r="I94" i="4"/>
  <c r="J94" i="4" s="1"/>
  <c r="L94" i="4" s="1"/>
  <c r="G94" i="4"/>
  <c r="AB93" i="4"/>
  <c r="AD93" i="4" s="1"/>
  <c r="AH93" i="4" s="1"/>
  <c r="I93" i="4"/>
  <c r="J93" i="4" s="1"/>
  <c r="L93" i="4" s="1"/>
  <c r="G93" i="4"/>
  <c r="AB92" i="4"/>
  <c r="AD92" i="4" s="1"/>
  <c r="I92" i="4"/>
  <c r="J92" i="4" s="1"/>
  <c r="L92" i="4" s="1"/>
  <c r="G92" i="4"/>
  <c r="AB91" i="4"/>
  <c r="AD91" i="4" s="1"/>
  <c r="AH91" i="4" s="1"/>
  <c r="I91" i="4"/>
  <c r="J91" i="4" s="1"/>
  <c r="L91" i="4" s="1"/>
  <c r="H91" i="4"/>
  <c r="G91" i="4"/>
  <c r="AB90" i="4"/>
  <c r="AD90" i="4" s="1"/>
  <c r="I90" i="4"/>
  <c r="J90" i="4" s="1"/>
  <c r="L90" i="4" s="1"/>
  <c r="H90" i="4"/>
  <c r="G90" i="4"/>
  <c r="AB89" i="4"/>
  <c r="AD89" i="4" s="1"/>
  <c r="I89" i="4"/>
  <c r="J89" i="4" s="1"/>
  <c r="L89" i="4" s="1"/>
  <c r="H89" i="4"/>
  <c r="G89" i="4"/>
  <c r="AB88" i="4"/>
  <c r="AD88" i="4" s="1"/>
  <c r="I88" i="4"/>
  <c r="J88" i="4" s="1"/>
  <c r="L88" i="4" s="1"/>
  <c r="H88" i="4"/>
  <c r="G88" i="4"/>
  <c r="AT87" i="4"/>
  <c r="AV87" i="4" s="1"/>
  <c r="AB87" i="4"/>
  <c r="AD87" i="4" s="1"/>
  <c r="I87" i="4"/>
  <c r="J87" i="4" s="1"/>
  <c r="L87" i="4" s="1"/>
  <c r="H87" i="4"/>
  <c r="G87" i="4"/>
  <c r="AB86" i="4"/>
  <c r="AD86" i="4" s="1"/>
  <c r="AH86" i="4" s="1"/>
  <c r="I86" i="4"/>
  <c r="J86" i="4" s="1"/>
  <c r="L86" i="4" s="1"/>
  <c r="H86" i="4"/>
  <c r="G86" i="4"/>
  <c r="AB85" i="4"/>
  <c r="AD85" i="4" s="1"/>
  <c r="I85" i="4"/>
  <c r="J85" i="4" s="1"/>
  <c r="L85" i="4" s="1"/>
  <c r="H85" i="4"/>
  <c r="G85" i="4"/>
  <c r="AB84" i="4"/>
  <c r="AD84" i="4" s="1"/>
  <c r="AH84" i="4" s="1"/>
  <c r="I84" i="4"/>
  <c r="J84" i="4" s="1"/>
  <c r="L84" i="4" s="1"/>
  <c r="H84" i="4"/>
  <c r="G84" i="4"/>
  <c r="AB83" i="4"/>
  <c r="AD83" i="4" s="1"/>
  <c r="I83" i="4"/>
  <c r="J83" i="4" s="1"/>
  <c r="L83" i="4" s="1"/>
  <c r="H83" i="4"/>
  <c r="G83" i="4"/>
  <c r="AB82" i="4"/>
  <c r="AD82" i="4" s="1"/>
  <c r="AH82" i="4" s="1"/>
  <c r="I82" i="4"/>
  <c r="J82" i="4" s="1"/>
  <c r="L82" i="4" s="1"/>
  <c r="H82" i="4"/>
  <c r="G82" i="4"/>
  <c r="AB81" i="4"/>
  <c r="AD81" i="4" s="1"/>
  <c r="I81" i="4"/>
  <c r="J81" i="4" s="1"/>
  <c r="L81" i="4" s="1"/>
  <c r="H81" i="4"/>
  <c r="G81" i="4"/>
  <c r="AB80" i="4"/>
  <c r="AD80" i="4" s="1"/>
  <c r="AH80" i="4" s="1"/>
  <c r="I80" i="4"/>
  <c r="J80" i="4" s="1"/>
  <c r="L80" i="4" s="1"/>
  <c r="H80" i="4"/>
  <c r="G80" i="4"/>
  <c r="AB79" i="4"/>
  <c r="AD79" i="4" s="1"/>
  <c r="I79" i="4"/>
  <c r="J79" i="4" s="1"/>
  <c r="L79" i="4" s="1"/>
  <c r="H79" i="4"/>
  <c r="G79" i="4"/>
  <c r="AB78" i="4"/>
  <c r="AD78" i="4" s="1"/>
  <c r="I78" i="4"/>
  <c r="J78" i="4" s="1"/>
  <c r="L78" i="4" s="1"/>
  <c r="H78" i="4"/>
  <c r="G78" i="4"/>
  <c r="AB77" i="4"/>
  <c r="AD77" i="4" s="1"/>
  <c r="AH77" i="4" s="1"/>
  <c r="I77" i="4"/>
  <c r="J77" i="4" s="1"/>
  <c r="L77" i="4" s="1"/>
  <c r="H77" i="4"/>
  <c r="G77" i="4"/>
  <c r="AB76" i="4"/>
  <c r="AD76" i="4" s="1"/>
  <c r="I76" i="4"/>
  <c r="J76" i="4" s="1"/>
  <c r="L76" i="4" s="1"/>
  <c r="H76" i="4"/>
  <c r="G76" i="4"/>
  <c r="AB75" i="4"/>
  <c r="AD75" i="4" s="1"/>
  <c r="AH75" i="4" s="1"/>
  <c r="I75" i="4"/>
  <c r="J75" i="4" s="1"/>
  <c r="L75" i="4" s="1"/>
  <c r="H75" i="4"/>
  <c r="G75" i="4"/>
  <c r="AB74" i="4"/>
  <c r="AD74" i="4" s="1"/>
  <c r="I74" i="4"/>
  <c r="J74" i="4" s="1"/>
  <c r="L74" i="4" s="1"/>
  <c r="H74" i="4"/>
  <c r="G74" i="4"/>
  <c r="AB73" i="4"/>
  <c r="AD73" i="4" s="1"/>
  <c r="AH73" i="4" s="1"/>
  <c r="I73" i="4"/>
  <c r="J73" i="4" s="1"/>
  <c r="L73" i="4" s="1"/>
  <c r="H73" i="4"/>
  <c r="G73" i="4"/>
  <c r="AB72" i="4"/>
  <c r="AD72" i="4" s="1"/>
  <c r="I72" i="4"/>
  <c r="J72" i="4" s="1"/>
  <c r="L72" i="4" s="1"/>
  <c r="H72" i="4"/>
  <c r="G72" i="4"/>
  <c r="AB71" i="4"/>
  <c r="AD71" i="4" s="1"/>
  <c r="AH71" i="4" s="1"/>
  <c r="I71" i="4"/>
  <c r="J71" i="4" s="1"/>
  <c r="L71" i="4" s="1"/>
  <c r="H71" i="4"/>
  <c r="G71" i="4"/>
  <c r="AB70" i="4"/>
  <c r="AD70" i="4" s="1"/>
  <c r="I70" i="4"/>
  <c r="J70" i="4" s="1"/>
  <c r="L70" i="4" s="1"/>
  <c r="H70" i="4"/>
  <c r="G70" i="4"/>
  <c r="AB69" i="4"/>
  <c r="AD69" i="4" s="1"/>
  <c r="AH69" i="4" s="1"/>
  <c r="I69" i="4"/>
  <c r="J69" i="4" s="1"/>
  <c r="L69" i="4" s="1"/>
  <c r="H69" i="4"/>
  <c r="G69" i="4"/>
  <c r="AB68" i="4"/>
  <c r="AD68" i="4" s="1"/>
  <c r="I68" i="4"/>
  <c r="J68" i="4" s="1"/>
  <c r="L68" i="4" s="1"/>
  <c r="H68" i="4"/>
  <c r="G68" i="4"/>
  <c r="AB67" i="4"/>
  <c r="AD67" i="4" s="1"/>
  <c r="AH67" i="4" s="1"/>
  <c r="I67" i="4"/>
  <c r="J67" i="4" s="1"/>
  <c r="L67" i="4" s="1"/>
  <c r="H67" i="4"/>
  <c r="G67" i="4"/>
  <c r="AB66" i="4"/>
  <c r="AD66" i="4" s="1"/>
  <c r="I66" i="4"/>
  <c r="J66" i="4" s="1"/>
  <c r="L66" i="4" s="1"/>
  <c r="H66" i="4"/>
  <c r="G66" i="4"/>
  <c r="AB65" i="4"/>
  <c r="AD65" i="4" s="1"/>
  <c r="AH65" i="4" s="1"/>
  <c r="I65" i="4"/>
  <c r="J65" i="4" s="1"/>
  <c r="L65" i="4" s="1"/>
  <c r="H65" i="4"/>
  <c r="G65" i="4"/>
  <c r="AB64" i="4"/>
  <c r="AD64" i="4" s="1"/>
  <c r="I64" i="4"/>
  <c r="J64" i="4" s="1"/>
  <c r="L64" i="4" s="1"/>
  <c r="H64" i="4"/>
  <c r="G64" i="4"/>
  <c r="AB63" i="4"/>
  <c r="AD63" i="4" s="1"/>
  <c r="AH63" i="4" s="1"/>
  <c r="I63" i="4"/>
  <c r="J63" i="4" s="1"/>
  <c r="L63" i="4" s="1"/>
  <c r="H63" i="4"/>
  <c r="G63" i="4"/>
  <c r="AB62" i="4"/>
  <c r="AD62" i="4" s="1"/>
  <c r="I62" i="4"/>
  <c r="J62" i="4" s="1"/>
  <c r="L62" i="4" s="1"/>
  <c r="H62" i="4"/>
  <c r="G62" i="4"/>
  <c r="AB61" i="4"/>
  <c r="AD61" i="4" s="1"/>
  <c r="AH61" i="4" s="1"/>
  <c r="I61" i="4"/>
  <c r="J61" i="4" s="1"/>
  <c r="L61" i="4" s="1"/>
  <c r="H61" i="4"/>
  <c r="G61" i="4"/>
  <c r="AB60" i="4"/>
  <c r="AD60" i="4" s="1"/>
  <c r="I60" i="4"/>
  <c r="J60" i="4" s="1"/>
  <c r="L60" i="4" s="1"/>
  <c r="H60" i="4"/>
  <c r="G60" i="4"/>
  <c r="AB59" i="4"/>
  <c r="AD59" i="4" s="1"/>
  <c r="AH59" i="4" s="1"/>
  <c r="I59" i="4"/>
  <c r="J59" i="4" s="1"/>
  <c r="L59" i="4" s="1"/>
  <c r="H59" i="4"/>
  <c r="G59" i="4"/>
  <c r="AB58" i="4"/>
  <c r="AD58" i="4" s="1"/>
  <c r="I58" i="4"/>
  <c r="J58" i="4" s="1"/>
  <c r="L58" i="4" s="1"/>
  <c r="H58" i="4"/>
  <c r="G58" i="4"/>
  <c r="AB57" i="4"/>
  <c r="AD57" i="4" s="1"/>
  <c r="AH57" i="4" s="1"/>
  <c r="I57" i="4"/>
  <c r="J57" i="4" s="1"/>
  <c r="L57" i="4" s="1"/>
  <c r="H57" i="4"/>
  <c r="G57" i="4"/>
  <c r="AB56" i="4"/>
  <c r="AD56" i="4" s="1"/>
  <c r="I56" i="4"/>
  <c r="J56" i="4" s="1"/>
  <c r="L56" i="4" s="1"/>
  <c r="H56" i="4"/>
  <c r="G56" i="4"/>
  <c r="AB55" i="4"/>
  <c r="AD55" i="4" s="1"/>
  <c r="AH55" i="4" s="1"/>
  <c r="I55" i="4"/>
  <c r="J55" i="4" s="1"/>
  <c r="L55" i="4" s="1"/>
  <c r="H55" i="4"/>
  <c r="G55" i="4"/>
  <c r="AB54" i="4"/>
  <c r="AD54" i="4" s="1"/>
  <c r="I54" i="4"/>
  <c r="J54" i="4" s="1"/>
  <c r="L54" i="4" s="1"/>
  <c r="H54" i="4"/>
  <c r="G54" i="4"/>
  <c r="AB53" i="4"/>
  <c r="AD53" i="4" s="1"/>
  <c r="AH53" i="4" s="1"/>
  <c r="I53" i="4"/>
  <c r="J53" i="4" s="1"/>
  <c r="L53" i="4" s="1"/>
  <c r="G53" i="4"/>
  <c r="AB52" i="4"/>
  <c r="AD52" i="4" s="1"/>
  <c r="I52" i="4"/>
  <c r="J52" i="4" s="1"/>
  <c r="L52" i="4" s="1"/>
  <c r="G52" i="4"/>
  <c r="AB51" i="4"/>
  <c r="AD51" i="4" s="1"/>
  <c r="AH51" i="4" s="1"/>
  <c r="I51" i="4"/>
  <c r="J51" i="4" s="1"/>
  <c r="L51" i="4" s="1"/>
  <c r="G51" i="4"/>
  <c r="AB50" i="4"/>
  <c r="AD50" i="4" s="1"/>
  <c r="I50" i="4"/>
  <c r="J50" i="4" s="1"/>
  <c r="L50" i="4" s="1"/>
  <c r="H50" i="4"/>
  <c r="G50" i="4"/>
  <c r="AB49" i="4"/>
  <c r="AD49" i="4" s="1"/>
  <c r="AH49" i="4" s="1"/>
  <c r="I49" i="4"/>
  <c r="J49" i="4" s="1"/>
  <c r="L49" i="4" s="1"/>
  <c r="H49" i="4"/>
  <c r="G49" i="4"/>
  <c r="AB48" i="4"/>
  <c r="AD48" i="4" s="1"/>
  <c r="I48" i="4"/>
  <c r="J48" i="4" s="1"/>
  <c r="L48" i="4" s="1"/>
  <c r="H48" i="4"/>
  <c r="G48" i="4"/>
  <c r="AB47" i="4"/>
  <c r="AD47" i="4" s="1"/>
  <c r="AH47" i="4" s="1"/>
  <c r="I47" i="4"/>
  <c r="J47" i="4" s="1"/>
  <c r="L47" i="4" s="1"/>
  <c r="H47" i="4"/>
  <c r="G47" i="4"/>
  <c r="AB46" i="4"/>
  <c r="AD46" i="4" s="1"/>
  <c r="I46" i="4"/>
  <c r="J46" i="4" s="1"/>
  <c r="L46" i="4" s="1"/>
  <c r="H46" i="4"/>
  <c r="G46" i="4"/>
  <c r="AB45" i="4"/>
  <c r="AD45" i="4" s="1"/>
  <c r="AH45" i="4" s="1"/>
  <c r="I45" i="4"/>
  <c r="J45" i="4" s="1"/>
  <c r="L45" i="4" s="1"/>
  <c r="H45" i="4"/>
  <c r="G45" i="4"/>
  <c r="AB44" i="4"/>
  <c r="AD44" i="4" s="1"/>
  <c r="I44" i="4"/>
  <c r="J44" i="4" s="1"/>
  <c r="L44" i="4" s="1"/>
  <c r="H44" i="4"/>
  <c r="G44" i="4"/>
  <c r="AT43" i="4"/>
  <c r="AV43" i="4" s="1"/>
  <c r="AZ43" i="4" s="1"/>
  <c r="AB43" i="4"/>
  <c r="AD43" i="4" s="1"/>
  <c r="AH43" i="4" s="1"/>
  <c r="I43" i="4"/>
  <c r="J43" i="4" s="1"/>
  <c r="L43" i="4" s="1"/>
  <c r="H43" i="4"/>
  <c r="G43" i="4"/>
  <c r="AT42" i="4"/>
  <c r="AV42" i="4" s="1"/>
  <c r="AB42" i="4"/>
  <c r="AD42" i="4" s="1"/>
  <c r="I42" i="4"/>
  <c r="J42" i="4" s="1"/>
  <c r="L42" i="4" s="1"/>
  <c r="H42" i="4"/>
  <c r="G42" i="4"/>
  <c r="AB41" i="4"/>
  <c r="AD41" i="4" s="1"/>
  <c r="AH41" i="4" s="1"/>
  <c r="I41" i="4"/>
  <c r="J41" i="4" s="1"/>
  <c r="L41" i="4" s="1"/>
  <c r="H41" i="4"/>
  <c r="G41" i="4"/>
  <c r="AB40" i="4"/>
  <c r="AD40" i="4" s="1"/>
  <c r="I40" i="4"/>
  <c r="J40" i="4" s="1"/>
  <c r="L40" i="4" s="1"/>
  <c r="H40" i="4"/>
  <c r="G40" i="4"/>
  <c r="AB39" i="4"/>
  <c r="AD39" i="4" s="1"/>
  <c r="AH39" i="4" s="1"/>
  <c r="I39" i="4"/>
  <c r="J39" i="4" s="1"/>
  <c r="L39" i="4" s="1"/>
  <c r="H39" i="4"/>
  <c r="G39" i="4"/>
  <c r="AB38" i="4"/>
  <c r="AD38" i="4" s="1"/>
  <c r="I38" i="4"/>
  <c r="J38" i="4" s="1"/>
  <c r="L38" i="4" s="1"/>
  <c r="H38" i="4"/>
  <c r="G38" i="4"/>
  <c r="AB37" i="4"/>
  <c r="AD37" i="4" s="1"/>
  <c r="AH37" i="4" s="1"/>
  <c r="I37" i="4"/>
  <c r="J37" i="4" s="1"/>
  <c r="L37" i="4" s="1"/>
  <c r="H37" i="4"/>
  <c r="G37" i="4"/>
  <c r="AB36" i="4"/>
  <c r="AD36" i="4" s="1"/>
  <c r="I36" i="4"/>
  <c r="J36" i="4" s="1"/>
  <c r="L36" i="4" s="1"/>
  <c r="H36" i="4"/>
  <c r="G36" i="4"/>
  <c r="AB35" i="4"/>
  <c r="AD35" i="4" s="1"/>
  <c r="AH35" i="4" s="1"/>
  <c r="I35" i="4"/>
  <c r="J35" i="4" s="1"/>
  <c r="L35" i="4" s="1"/>
  <c r="H35" i="4"/>
  <c r="G35" i="4"/>
  <c r="AB34" i="4"/>
  <c r="AD34" i="4" s="1"/>
  <c r="I34" i="4"/>
  <c r="J34" i="4" s="1"/>
  <c r="L34" i="4" s="1"/>
  <c r="H34" i="4"/>
  <c r="G34" i="4"/>
  <c r="AB33" i="4"/>
  <c r="AD33" i="4" s="1"/>
  <c r="AH33" i="4" s="1"/>
  <c r="I33" i="4"/>
  <c r="J33" i="4" s="1"/>
  <c r="L33" i="4" s="1"/>
  <c r="H33" i="4"/>
  <c r="G33" i="4"/>
  <c r="AB32" i="4"/>
  <c r="AD32" i="4" s="1"/>
  <c r="I32" i="4"/>
  <c r="J32" i="4" s="1"/>
  <c r="L32" i="4" s="1"/>
  <c r="H32" i="4"/>
  <c r="G32" i="4"/>
  <c r="AB31" i="4"/>
  <c r="AD31" i="4" s="1"/>
  <c r="AH31" i="4" s="1"/>
  <c r="I31" i="4"/>
  <c r="J31" i="4" s="1"/>
  <c r="L31" i="4" s="1"/>
  <c r="H31" i="4"/>
  <c r="G31" i="4"/>
  <c r="AB30" i="4"/>
  <c r="AD30" i="4" s="1"/>
  <c r="AF30" i="4" s="1"/>
  <c r="I30" i="4"/>
  <c r="J30" i="4" s="1"/>
  <c r="L30" i="4" s="1"/>
  <c r="H30" i="4"/>
  <c r="G30" i="4"/>
  <c r="AB29" i="4"/>
  <c r="AD29" i="4" s="1"/>
  <c r="I29" i="4"/>
  <c r="J29" i="4" s="1"/>
  <c r="L29" i="4" s="1"/>
  <c r="H29" i="4"/>
  <c r="G29" i="4"/>
  <c r="AB28" i="4"/>
  <c r="AD28" i="4" s="1"/>
  <c r="I28" i="4"/>
  <c r="J28" i="4" s="1"/>
  <c r="L28" i="4" s="1"/>
  <c r="O28" i="4" s="1"/>
  <c r="H28" i="4"/>
  <c r="G28" i="4"/>
  <c r="AB27" i="4"/>
  <c r="AD27" i="4" s="1"/>
  <c r="AH27" i="4" s="1"/>
  <c r="I27" i="4"/>
  <c r="J27" i="4" s="1"/>
  <c r="L27" i="4" s="1"/>
  <c r="H27" i="4"/>
  <c r="G27" i="4"/>
  <c r="AB26" i="4"/>
  <c r="AA26" i="4"/>
  <c r="I26" i="4"/>
  <c r="J26" i="4" s="1"/>
  <c r="L26" i="4" s="1"/>
  <c r="H26" i="4"/>
  <c r="G26" i="4"/>
  <c r="AB25" i="4"/>
  <c r="AA25" i="4"/>
  <c r="I25" i="4"/>
  <c r="J25" i="4" s="1"/>
  <c r="L25" i="4" s="1"/>
  <c r="H25" i="4"/>
  <c r="G25" i="4"/>
  <c r="AB24" i="4"/>
  <c r="AA24" i="4"/>
  <c r="I24" i="4"/>
  <c r="J24" i="4" s="1"/>
  <c r="L24" i="4" s="1"/>
  <c r="H24" i="4"/>
  <c r="G24" i="4"/>
  <c r="AB23" i="4"/>
  <c r="AD23" i="4" s="1"/>
  <c r="AH23" i="4" s="1"/>
  <c r="I23" i="4"/>
  <c r="J23" i="4" s="1"/>
  <c r="L23" i="4" s="1"/>
  <c r="Q23" i="4" s="1"/>
  <c r="H23" i="4"/>
  <c r="G23" i="4"/>
  <c r="AB22" i="4"/>
  <c r="AD22" i="4" s="1"/>
  <c r="I22" i="4"/>
  <c r="J22" i="4" s="1"/>
  <c r="L22" i="4" s="1"/>
  <c r="H22" i="4"/>
  <c r="G22" i="4"/>
  <c r="AB21" i="4"/>
  <c r="AD21" i="4" s="1"/>
  <c r="AH21" i="4" s="1"/>
  <c r="I21" i="4"/>
  <c r="J21" i="4" s="1"/>
  <c r="L21" i="4" s="1"/>
  <c r="Q21" i="4" s="1"/>
  <c r="H21" i="4"/>
  <c r="G21" i="4"/>
  <c r="AB20" i="4"/>
  <c r="AD20" i="4" s="1"/>
  <c r="AH20" i="4" s="1"/>
  <c r="I20" i="4"/>
  <c r="J20" i="4" s="1"/>
  <c r="L20" i="4" s="1"/>
  <c r="H20" i="4"/>
  <c r="G20" i="4"/>
  <c r="AB19" i="4"/>
  <c r="AD19" i="4" s="1"/>
  <c r="AH19" i="4" s="1"/>
  <c r="I19" i="4"/>
  <c r="J19" i="4" s="1"/>
  <c r="L19" i="4" s="1"/>
  <c r="Q19" i="4" s="1"/>
  <c r="H19" i="4"/>
  <c r="G19" i="4"/>
  <c r="AF203" i="4" l="1"/>
  <c r="AI203" i="4" s="1"/>
  <c r="AL203" i="4" s="1"/>
  <c r="AM203" i="4" s="1"/>
  <c r="AO203" i="4" s="1"/>
  <c r="AP203" i="4" s="1"/>
  <c r="AQ203" i="4" s="1"/>
  <c r="BJ203" i="4" s="1"/>
  <c r="AF372" i="4"/>
  <c r="AI372" i="4" s="1"/>
  <c r="G204" i="4"/>
  <c r="AF193" i="4"/>
  <c r="AI193" i="4" s="1"/>
  <c r="AL193" i="4" s="1"/>
  <c r="AM193" i="4" s="1"/>
  <c r="AF195" i="4"/>
  <c r="AI195" i="4" s="1"/>
  <c r="AL195" i="4" s="1"/>
  <c r="AM195" i="4" s="1"/>
  <c r="J200" i="4"/>
  <c r="L200" i="4" s="1"/>
  <c r="O200" i="4" s="1"/>
  <c r="AF420" i="4"/>
  <c r="AH420" i="4"/>
  <c r="AF416" i="4"/>
  <c r="AI416" i="4" s="1"/>
  <c r="AF299" i="4"/>
  <c r="AI299" i="4" s="1"/>
  <c r="AF133" i="4"/>
  <c r="AI133" i="4" s="1"/>
  <c r="AL133" i="4" s="1"/>
  <c r="AM133" i="4" s="1"/>
  <c r="AF504" i="4"/>
  <c r="AI504" i="4" s="1"/>
  <c r="AH502" i="4"/>
  <c r="AF502" i="4"/>
  <c r="AF248" i="4"/>
  <c r="AH248" i="4"/>
  <c r="Q208" i="4"/>
  <c r="O208" i="4"/>
  <c r="AH543" i="4"/>
  <c r="AF543" i="4"/>
  <c r="AX215" i="4"/>
  <c r="AZ215" i="4"/>
  <c r="AF529" i="4"/>
  <c r="AH529" i="4"/>
  <c r="AH137" i="4"/>
  <c r="AF137" i="4"/>
  <c r="G200" i="4"/>
  <c r="O21" i="4"/>
  <c r="R21" i="4" s="1"/>
  <c r="O189" i="4"/>
  <c r="R189" i="4" s="1"/>
  <c r="AH129" i="4"/>
  <c r="AF129" i="4"/>
  <c r="AH212" i="4"/>
  <c r="AI212" i="4" s="1"/>
  <c r="AH218" i="4"/>
  <c r="AI218" i="4" s="1"/>
  <c r="O301" i="4"/>
  <c r="R301" i="4" s="1"/>
  <c r="AF234" i="4"/>
  <c r="AH234" i="4"/>
  <c r="AF266" i="4"/>
  <c r="AH266" i="4"/>
  <c r="AF282" i="4"/>
  <c r="AH282" i="4"/>
  <c r="Q206" i="4"/>
  <c r="O206" i="4"/>
  <c r="AF257" i="4"/>
  <c r="AH257" i="4"/>
  <c r="AD25" i="4"/>
  <c r="AH25" i="4" s="1"/>
  <c r="O190" i="4"/>
  <c r="R190" i="4" s="1"/>
  <c r="T190" i="4" s="1"/>
  <c r="U190" i="4" s="1"/>
  <c r="X190" i="4" s="1"/>
  <c r="Y190" i="4" s="1"/>
  <c r="Z190" i="4" s="1"/>
  <c r="AF196" i="4"/>
  <c r="AI196" i="4" s="1"/>
  <c r="AL196" i="4" s="1"/>
  <c r="AM196" i="4" s="1"/>
  <c r="H200" i="4"/>
  <c r="AH230" i="4"/>
  <c r="AI230" i="4" s="1"/>
  <c r="AH273" i="4"/>
  <c r="AI273" i="4" s="1"/>
  <c r="AH286" i="4"/>
  <c r="AI286" i="4" s="1"/>
  <c r="AH306" i="4"/>
  <c r="AI306" i="4" s="1"/>
  <c r="AL306" i="4" s="1"/>
  <c r="AM306" i="4" s="1"/>
  <c r="AH335" i="4"/>
  <c r="AF335" i="4"/>
  <c r="AH367" i="4"/>
  <c r="AF367" i="4"/>
  <c r="AF424" i="4"/>
  <c r="AI424" i="4" s="1"/>
  <c r="AH444" i="4"/>
  <c r="AF444" i="4"/>
  <c r="AH498" i="4"/>
  <c r="AF498" i="4"/>
  <c r="AZ518" i="4"/>
  <c r="AX518" i="4"/>
  <c r="AF207" i="4"/>
  <c r="AI207" i="4" s="1"/>
  <c r="AH517" i="4"/>
  <c r="AF517" i="4"/>
  <c r="AH546" i="4"/>
  <c r="AF546" i="4"/>
  <c r="AH555" i="4"/>
  <c r="AF555" i="4"/>
  <c r="O594" i="4"/>
  <c r="Q594" i="4"/>
  <c r="AH492" i="4"/>
  <c r="AF492" i="4"/>
  <c r="AD139" i="4"/>
  <c r="AF139" i="4" s="1"/>
  <c r="AH315" i="4"/>
  <c r="AF315" i="4"/>
  <c r="AH408" i="4"/>
  <c r="AF408" i="4"/>
  <c r="AF428" i="4"/>
  <c r="AH428" i="4"/>
  <c r="AH478" i="4"/>
  <c r="AF478" i="4"/>
  <c r="AI501" i="4"/>
  <c r="AL501" i="4" s="1"/>
  <c r="AM501" i="4" s="1"/>
  <c r="AP501" i="4" s="1"/>
  <c r="AQ501" i="4" s="1"/>
  <c r="BJ501" i="4" s="1"/>
  <c r="AZ549" i="4"/>
  <c r="AX549" i="4"/>
  <c r="Q135" i="4"/>
  <c r="O135" i="4"/>
  <c r="Q131" i="4"/>
  <c r="O131" i="4"/>
  <c r="AF19" i="4"/>
  <c r="AI19" i="4" s="1"/>
  <c r="AL19" i="4" s="1"/>
  <c r="AM19" i="4" s="1"/>
  <c r="AF23" i="4"/>
  <c r="AI23" i="4" s="1"/>
  <c r="AF194" i="4"/>
  <c r="AI194" i="4" s="1"/>
  <c r="AL194" i="4" s="1"/>
  <c r="AM194" i="4" s="1"/>
  <c r="AF255" i="4"/>
  <c r="AH255" i="4"/>
  <c r="AF275" i="4"/>
  <c r="AH275" i="4"/>
  <c r="AF377" i="4"/>
  <c r="AH377" i="4"/>
  <c r="O430" i="4"/>
  <c r="Q430" i="4"/>
  <c r="AF261" i="4"/>
  <c r="AH261" i="4"/>
  <c r="AF277" i="4"/>
  <c r="AH277" i="4"/>
  <c r="AF290" i="4"/>
  <c r="AH290" i="4"/>
  <c r="AD24" i="4"/>
  <c r="AH24" i="4" s="1"/>
  <c r="AD26" i="4"/>
  <c r="AF26" i="4" s="1"/>
  <c r="AH205" i="4"/>
  <c r="AF205" i="4"/>
  <c r="AF252" i="4"/>
  <c r="AH252" i="4"/>
  <c r="AF270" i="4"/>
  <c r="AH270" i="4"/>
  <c r="O379" i="4"/>
  <c r="Q379" i="4"/>
  <c r="AH412" i="4"/>
  <c r="AF412" i="4"/>
  <c r="AF226" i="4"/>
  <c r="AH226" i="4"/>
  <c r="AH380" i="4"/>
  <c r="AF380" i="4"/>
  <c r="AD138" i="4"/>
  <c r="AF138" i="4" s="1"/>
  <c r="G201" i="4"/>
  <c r="AF222" i="4"/>
  <c r="AH222" i="4"/>
  <c r="AF244" i="4"/>
  <c r="AH244" i="4"/>
  <c r="AF294" i="4"/>
  <c r="AH294" i="4"/>
  <c r="AH311" i="4"/>
  <c r="AF311" i="4"/>
  <c r="AH404" i="4"/>
  <c r="AF404" i="4"/>
  <c r="G216" i="4"/>
  <c r="J216" i="4"/>
  <c r="L216" i="4" s="1"/>
  <c r="AH470" i="4"/>
  <c r="AI470" i="4" s="1"/>
  <c r="AL470" i="4" s="1"/>
  <c r="AM470" i="4" s="1"/>
  <c r="AH510" i="4"/>
  <c r="AF510" i="4"/>
  <c r="AF573" i="4"/>
  <c r="AH573" i="4"/>
  <c r="AX576" i="4"/>
  <c r="AZ576" i="4"/>
  <c r="AH588" i="4"/>
  <c r="G202" i="4"/>
  <c r="J202" i="4"/>
  <c r="L202" i="4" s="1"/>
  <c r="Q202" i="4" s="1"/>
  <c r="G203" i="4"/>
  <c r="J203" i="4"/>
  <c r="L203" i="4" s="1"/>
  <c r="O203" i="4" s="1"/>
  <c r="AH368" i="4"/>
  <c r="AI368" i="4" s="1"/>
  <c r="O369" i="4"/>
  <c r="R369" i="4" s="1"/>
  <c r="O374" i="4"/>
  <c r="R374" i="4" s="1"/>
  <c r="Q528" i="4"/>
  <c r="O528" i="4"/>
  <c r="AH547" i="4"/>
  <c r="AF547" i="4"/>
  <c r="AH571" i="4"/>
  <c r="AF571" i="4"/>
  <c r="Q572" i="4"/>
  <c r="O572" i="4"/>
  <c r="AF588" i="4"/>
  <c r="AF591" i="4"/>
  <c r="AI591" i="4" s="1"/>
  <c r="AH519" i="4"/>
  <c r="AI519" i="4" s="1"/>
  <c r="AX527" i="4"/>
  <c r="AZ527" i="4"/>
  <c r="AF578" i="4"/>
  <c r="AH578" i="4"/>
  <c r="AH592" i="4"/>
  <c r="AI592" i="4" s="1"/>
  <c r="Q593" i="4"/>
  <c r="R593" i="4" s="1"/>
  <c r="O20" i="4"/>
  <c r="Q20" i="4"/>
  <c r="O24" i="4"/>
  <c r="Q24" i="4"/>
  <c r="O22" i="4"/>
  <c r="O26" i="4"/>
  <c r="Q26" i="4"/>
  <c r="O29" i="4"/>
  <c r="AH34" i="4"/>
  <c r="AF34" i="4"/>
  <c r="O38" i="4"/>
  <c r="Q38" i="4"/>
  <c r="Q39" i="4"/>
  <c r="O39" i="4"/>
  <c r="AF44" i="4"/>
  <c r="AH44" i="4"/>
  <c r="Q49" i="4"/>
  <c r="O49" i="4"/>
  <c r="O60" i="4"/>
  <c r="Q60" i="4"/>
  <c r="AF62" i="4"/>
  <c r="AH62" i="4"/>
  <c r="Q67" i="4"/>
  <c r="O67" i="4"/>
  <c r="AH72" i="4"/>
  <c r="AF72" i="4"/>
  <c r="O76" i="4"/>
  <c r="Q76" i="4"/>
  <c r="AF78" i="4"/>
  <c r="AH78" i="4"/>
  <c r="AF88" i="4"/>
  <c r="AH88" i="4"/>
  <c r="O19" i="4"/>
  <c r="R19" i="4" s="1"/>
  <c r="AF21" i="4"/>
  <c r="AI21" i="4" s="1"/>
  <c r="Q22" i="4"/>
  <c r="Q29" i="4"/>
  <c r="AH30" i="4"/>
  <c r="AI30" i="4" s="1"/>
  <c r="Q32" i="4"/>
  <c r="O32" i="4"/>
  <c r="Q33" i="4"/>
  <c r="O33" i="4"/>
  <c r="AH38" i="4"/>
  <c r="AF38" i="4"/>
  <c r="O42" i="4"/>
  <c r="Q42" i="4"/>
  <c r="O46" i="4"/>
  <c r="Q46" i="4"/>
  <c r="Q47" i="4"/>
  <c r="O47" i="4"/>
  <c r="AF48" i="4"/>
  <c r="AH48" i="4"/>
  <c r="Q54" i="4"/>
  <c r="O54" i="4"/>
  <c r="Q55" i="4"/>
  <c r="O55" i="4"/>
  <c r="AH60" i="4"/>
  <c r="AF60" i="4"/>
  <c r="O64" i="4"/>
  <c r="Q64" i="4"/>
  <c r="Q65" i="4"/>
  <c r="O65" i="4"/>
  <c r="AF66" i="4"/>
  <c r="AH66" i="4"/>
  <c r="Q70" i="4"/>
  <c r="O70" i="4"/>
  <c r="Q71" i="4"/>
  <c r="O71" i="4"/>
  <c r="AH76" i="4"/>
  <c r="AF76" i="4"/>
  <c r="AF79" i="4"/>
  <c r="AH79" i="4"/>
  <c r="Q83" i="4"/>
  <c r="O83" i="4"/>
  <c r="Q84" i="4"/>
  <c r="O84" i="4"/>
  <c r="AH94" i="4"/>
  <c r="AF94" i="4"/>
  <c r="O98" i="4"/>
  <c r="Q98" i="4"/>
  <c r="Q99" i="4"/>
  <c r="O99" i="4"/>
  <c r="O100" i="4"/>
  <c r="Q100" i="4"/>
  <c r="Q101" i="4"/>
  <c r="O101" i="4"/>
  <c r="Q102" i="4"/>
  <c r="O102" i="4"/>
  <c r="O109" i="4"/>
  <c r="Q109" i="4"/>
  <c r="Q110" i="4"/>
  <c r="O110" i="4"/>
  <c r="AF111" i="4"/>
  <c r="AH111" i="4"/>
  <c r="Q115" i="4"/>
  <c r="O115" i="4"/>
  <c r="Q116" i="4"/>
  <c r="O116" i="4"/>
  <c r="AH118" i="4"/>
  <c r="AF118" i="4"/>
  <c r="O122" i="4"/>
  <c r="Q122" i="4"/>
  <c r="Q123" i="4"/>
  <c r="O123" i="4"/>
  <c r="AF124" i="4"/>
  <c r="AH124" i="4"/>
  <c r="Q27" i="4"/>
  <c r="O27" i="4"/>
  <c r="Q31" i="4"/>
  <c r="O31" i="4"/>
  <c r="Q37" i="4"/>
  <c r="O37" i="4"/>
  <c r="Q43" i="4"/>
  <c r="O43" i="4"/>
  <c r="AH46" i="4"/>
  <c r="AF46" i="4"/>
  <c r="O50" i="4"/>
  <c r="Q50" i="4"/>
  <c r="Q51" i="4"/>
  <c r="O51" i="4"/>
  <c r="O53" i="4"/>
  <c r="Q53" i="4"/>
  <c r="Q58" i="4"/>
  <c r="O58" i="4"/>
  <c r="AH64" i="4"/>
  <c r="AF64" i="4"/>
  <c r="O68" i="4"/>
  <c r="Q68" i="4"/>
  <c r="AF70" i="4"/>
  <c r="AH70" i="4"/>
  <c r="Q74" i="4"/>
  <c r="O74" i="4"/>
  <c r="O81" i="4"/>
  <c r="Q81" i="4"/>
  <c r="Q82" i="4"/>
  <c r="O82" i="4"/>
  <c r="AF83" i="4"/>
  <c r="AH83" i="4"/>
  <c r="Q87" i="4"/>
  <c r="O87" i="4"/>
  <c r="AH98" i="4"/>
  <c r="AF98" i="4"/>
  <c r="AF99" i="4"/>
  <c r="AH99" i="4"/>
  <c r="AH100" i="4"/>
  <c r="AF100" i="4"/>
  <c r="AF101" i="4"/>
  <c r="AH101" i="4"/>
  <c r="Q105" i="4"/>
  <c r="O105" i="4"/>
  <c r="AH109" i="4"/>
  <c r="AF109" i="4"/>
  <c r="O113" i="4"/>
  <c r="Q113" i="4"/>
  <c r="Q114" i="4"/>
  <c r="O114" i="4"/>
  <c r="AF115" i="4"/>
  <c r="AH115" i="4"/>
  <c r="AH122" i="4"/>
  <c r="AF122" i="4"/>
  <c r="O125" i="4"/>
  <c r="Q125" i="4"/>
  <c r="Q126" i="4"/>
  <c r="O126" i="4"/>
  <c r="Q143" i="4"/>
  <c r="O143" i="4"/>
  <c r="AF22" i="4"/>
  <c r="Q25" i="4"/>
  <c r="O25" i="4"/>
  <c r="O30" i="4"/>
  <c r="Q30" i="4"/>
  <c r="AF32" i="4"/>
  <c r="AH32" i="4"/>
  <c r="Q36" i="4"/>
  <c r="O36" i="4"/>
  <c r="AH42" i="4"/>
  <c r="AF42" i="4"/>
  <c r="Q52" i="4"/>
  <c r="O52" i="4"/>
  <c r="AF54" i="4"/>
  <c r="AH54" i="4"/>
  <c r="Q59" i="4"/>
  <c r="O59" i="4"/>
  <c r="Q69" i="4"/>
  <c r="O69" i="4"/>
  <c r="Q75" i="4"/>
  <c r="O75" i="4"/>
  <c r="AF20" i="4"/>
  <c r="AI20" i="4" s="1"/>
  <c r="AH22" i="4"/>
  <c r="O23" i="4"/>
  <c r="R23" i="4" s="1"/>
  <c r="AH28" i="4"/>
  <c r="AF28" i="4"/>
  <c r="O34" i="4"/>
  <c r="Q34" i="4"/>
  <c r="Q35" i="4"/>
  <c r="O35" i="4"/>
  <c r="AF36" i="4"/>
  <c r="AH36" i="4"/>
  <c r="Q40" i="4"/>
  <c r="O40" i="4"/>
  <c r="Q41" i="4"/>
  <c r="O41" i="4"/>
  <c r="AX42" i="4"/>
  <c r="AZ42" i="4"/>
  <c r="Q44" i="4"/>
  <c r="O44" i="4"/>
  <c r="Q45" i="4"/>
  <c r="O45" i="4"/>
  <c r="AH50" i="4"/>
  <c r="AF50" i="4"/>
  <c r="AF52" i="4"/>
  <c r="AH52" i="4"/>
  <c r="O56" i="4"/>
  <c r="Q56" i="4"/>
  <c r="Q57" i="4"/>
  <c r="O57" i="4"/>
  <c r="AF58" i="4"/>
  <c r="AH58" i="4"/>
  <c r="Q62" i="4"/>
  <c r="O62" i="4"/>
  <c r="Q63" i="4"/>
  <c r="O63" i="4"/>
  <c r="AH68" i="4"/>
  <c r="AF68" i="4"/>
  <c r="O72" i="4"/>
  <c r="Q72" i="4"/>
  <c r="Q73" i="4"/>
  <c r="O73" i="4"/>
  <c r="AF74" i="4"/>
  <c r="AH74" i="4"/>
  <c r="Q78" i="4"/>
  <c r="O78" i="4"/>
  <c r="AH81" i="4"/>
  <c r="AF81" i="4"/>
  <c r="O85" i="4"/>
  <c r="Q85" i="4"/>
  <c r="Q86" i="4"/>
  <c r="O86" i="4"/>
  <c r="AF87" i="4"/>
  <c r="AH87" i="4"/>
  <c r="Q88" i="4"/>
  <c r="O88" i="4"/>
  <c r="Q89" i="4"/>
  <c r="O89" i="4"/>
  <c r="Q90" i="4"/>
  <c r="O90" i="4"/>
  <c r="Q91" i="4"/>
  <c r="O91" i="4"/>
  <c r="Q92" i="4"/>
  <c r="O92" i="4"/>
  <c r="O93" i="4"/>
  <c r="Q93" i="4"/>
  <c r="Q96" i="4"/>
  <c r="O96" i="4"/>
  <c r="Q97" i="4"/>
  <c r="O97" i="4"/>
  <c r="O103" i="4"/>
  <c r="Q103" i="4"/>
  <c r="O104" i="4"/>
  <c r="Q104" i="4"/>
  <c r="Q107" i="4"/>
  <c r="O107" i="4"/>
  <c r="Q108" i="4"/>
  <c r="O108" i="4"/>
  <c r="AH113" i="4"/>
  <c r="AF113" i="4"/>
  <c r="O117" i="4"/>
  <c r="Q117" i="4"/>
  <c r="Q120" i="4"/>
  <c r="O120" i="4"/>
  <c r="Q121" i="4"/>
  <c r="O121" i="4"/>
  <c r="AH125" i="4"/>
  <c r="AF125" i="4"/>
  <c r="Q28" i="4"/>
  <c r="R28" i="4" s="1"/>
  <c r="AF29" i="4"/>
  <c r="AH29" i="4"/>
  <c r="AF40" i="4"/>
  <c r="AH40" i="4"/>
  <c r="Q48" i="4"/>
  <c r="O48" i="4"/>
  <c r="AH56" i="4"/>
  <c r="AF56" i="4"/>
  <c r="Q61" i="4"/>
  <c r="O61" i="4"/>
  <c r="Q66" i="4"/>
  <c r="O66" i="4"/>
  <c r="Q77" i="4"/>
  <c r="O77" i="4"/>
  <c r="Q79" i="4"/>
  <c r="O79" i="4"/>
  <c r="Q80" i="4"/>
  <c r="O80" i="4"/>
  <c r="AH85" i="4"/>
  <c r="AF85" i="4"/>
  <c r="AZ87" i="4"/>
  <c r="AX87" i="4"/>
  <c r="AH89" i="4"/>
  <c r="AF89" i="4"/>
  <c r="AF90" i="4"/>
  <c r="AH90" i="4"/>
  <c r="AF92" i="4"/>
  <c r="AH92" i="4"/>
  <c r="Q94" i="4"/>
  <c r="O94" i="4"/>
  <c r="Q95" i="4"/>
  <c r="O95" i="4"/>
  <c r="AF96" i="4"/>
  <c r="AH96" i="4"/>
  <c r="AH103" i="4"/>
  <c r="AF103" i="4"/>
  <c r="O106" i="4"/>
  <c r="Q106" i="4"/>
  <c r="AF107" i="4"/>
  <c r="AH107" i="4"/>
  <c r="Q111" i="4"/>
  <c r="O111" i="4"/>
  <c r="Q112" i="4"/>
  <c r="O112" i="4"/>
  <c r="AH117" i="4"/>
  <c r="AF117" i="4"/>
  <c r="O118" i="4"/>
  <c r="Q118" i="4"/>
  <c r="Q119" i="4"/>
  <c r="O119" i="4"/>
  <c r="AF120" i="4"/>
  <c r="AH120" i="4"/>
  <c r="Q124" i="4"/>
  <c r="O124" i="4"/>
  <c r="O130" i="4"/>
  <c r="Q130" i="4"/>
  <c r="O134" i="4"/>
  <c r="Q134" i="4"/>
  <c r="O138" i="4"/>
  <c r="Q138" i="4"/>
  <c r="AF27" i="4"/>
  <c r="AI27" i="4" s="1"/>
  <c r="AF31" i="4"/>
  <c r="AI31" i="4" s="1"/>
  <c r="AF35" i="4"/>
  <c r="AI35" i="4" s="1"/>
  <c r="AF39" i="4"/>
  <c r="AI39" i="4" s="1"/>
  <c r="AX43" i="4"/>
  <c r="BA43" i="4" s="1"/>
  <c r="AF47" i="4"/>
  <c r="AI47" i="4" s="1"/>
  <c r="AF53" i="4"/>
  <c r="AI53" i="4" s="1"/>
  <c r="AF57" i="4"/>
  <c r="AI57" i="4" s="1"/>
  <c r="AF61" i="4"/>
  <c r="AI61" i="4" s="1"/>
  <c r="AF65" i="4"/>
  <c r="AI65" i="4" s="1"/>
  <c r="AF69" i="4"/>
  <c r="AI69" i="4" s="1"/>
  <c r="AF73" i="4"/>
  <c r="AI73" i="4" s="1"/>
  <c r="AF77" i="4"/>
  <c r="AI77" i="4" s="1"/>
  <c r="AF82" i="4"/>
  <c r="AI82" i="4" s="1"/>
  <c r="AF86" i="4"/>
  <c r="AI86" i="4" s="1"/>
  <c r="AF93" i="4"/>
  <c r="AI93" i="4" s="1"/>
  <c r="AF95" i="4"/>
  <c r="AI95" i="4" s="1"/>
  <c r="AF104" i="4"/>
  <c r="AI104" i="4" s="1"/>
  <c r="AF106" i="4"/>
  <c r="AI106" i="4" s="1"/>
  <c r="AF110" i="4"/>
  <c r="AI110" i="4" s="1"/>
  <c r="AF114" i="4"/>
  <c r="AI114" i="4" s="1"/>
  <c r="AF119" i="4"/>
  <c r="AI119" i="4" s="1"/>
  <c r="AF123" i="4"/>
  <c r="AI123" i="4" s="1"/>
  <c r="AF126" i="4"/>
  <c r="O127" i="4"/>
  <c r="O129" i="4"/>
  <c r="R129" i="4" s="1"/>
  <c r="AF131" i="4"/>
  <c r="AI131" i="4" s="1"/>
  <c r="AF134" i="4"/>
  <c r="AI134" i="4" s="1"/>
  <c r="O137" i="4"/>
  <c r="R137" i="4" s="1"/>
  <c r="AX138" i="4"/>
  <c r="BA138" i="4" s="1"/>
  <c r="Q141" i="4"/>
  <c r="R141" i="4" s="1"/>
  <c r="AH141" i="4"/>
  <c r="AF141" i="4"/>
  <c r="AH142" i="4"/>
  <c r="AI142" i="4" s="1"/>
  <c r="AF143" i="4"/>
  <c r="AH143" i="4"/>
  <c r="AH148" i="4"/>
  <c r="AF148" i="4"/>
  <c r="O152" i="4"/>
  <c r="Q152" i="4"/>
  <c r="Q153" i="4"/>
  <c r="O153" i="4"/>
  <c r="AF154" i="4"/>
  <c r="AH154" i="4"/>
  <c r="AH155" i="4"/>
  <c r="AF155" i="4"/>
  <c r="AF156" i="4"/>
  <c r="AH156" i="4"/>
  <c r="AH157" i="4"/>
  <c r="AF157" i="4"/>
  <c r="O161" i="4"/>
  <c r="Q161" i="4"/>
  <c r="Q162" i="4"/>
  <c r="O162" i="4"/>
  <c r="AF163" i="4"/>
  <c r="AH163" i="4"/>
  <c r="Q167" i="4"/>
  <c r="O167" i="4"/>
  <c r="Q168" i="4"/>
  <c r="O168" i="4"/>
  <c r="Q169" i="4"/>
  <c r="O169" i="4"/>
  <c r="AF170" i="4"/>
  <c r="AH170" i="4"/>
  <c r="AH171" i="4"/>
  <c r="AF171" i="4"/>
  <c r="AF172" i="4"/>
  <c r="AH172" i="4"/>
  <c r="AH173" i="4"/>
  <c r="AF173" i="4"/>
  <c r="AF174" i="4"/>
  <c r="AH174" i="4"/>
  <c r="AH175" i="4"/>
  <c r="AF175" i="4"/>
  <c r="O179" i="4"/>
  <c r="Q179" i="4"/>
  <c r="Q180" i="4"/>
  <c r="O180" i="4"/>
  <c r="Q181" i="4"/>
  <c r="O181" i="4"/>
  <c r="AH186" i="4"/>
  <c r="AF186" i="4"/>
  <c r="O188" i="4"/>
  <c r="Q188" i="4"/>
  <c r="O194" i="4"/>
  <c r="Q194" i="4"/>
  <c r="AH126" i="4"/>
  <c r="Q127" i="4"/>
  <c r="O128" i="4"/>
  <c r="AF132" i="4"/>
  <c r="O136" i="4"/>
  <c r="O142" i="4"/>
  <c r="Q144" i="4"/>
  <c r="O144" i="4"/>
  <c r="Q145" i="4"/>
  <c r="O145" i="4"/>
  <c r="Q146" i="4"/>
  <c r="O146" i="4"/>
  <c r="Q147" i="4"/>
  <c r="O147" i="4"/>
  <c r="AH152" i="4"/>
  <c r="AF152" i="4"/>
  <c r="AH161" i="4"/>
  <c r="AF161" i="4"/>
  <c r="O165" i="4"/>
  <c r="Q165" i="4"/>
  <c r="Q166" i="4"/>
  <c r="O166" i="4"/>
  <c r="AF167" i="4"/>
  <c r="AH167" i="4"/>
  <c r="AH179" i="4"/>
  <c r="AF179" i="4"/>
  <c r="AF180" i="4"/>
  <c r="AH180" i="4"/>
  <c r="Q184" i="4"/>
  <c r="O184" i="4"/>
  <c r="Q185" i="4"/>
  <c r="O185" i="4"/>
  <c r="O195" i="4"/>
  <c r="Q195" i="4"/>
  <c r="AF33" i="4"/>
  <c r="AI33" i="4" s="1"/>
  <c r="AF37" i="4"/>
  <c r="AI37" i="4" s="1"/>
  <c r="AF41" i="4"/>
  <c r="AI41" i="4" s="1"/>
  <c r="AF43" i="4"/>
  <c r="AI43" i="4" s="1"/>
  <c r="AF45" i="4"/>
  <c r="AI45" i="4" s="1"/>
  <c r="AF49" i="4"/>
  <c r="AI49" i="4" s="1"/>
  <c r="AF51" i="4"/>
  <c r="AI51" i="4" s="1"/>
  <c r="AF55" i="4"/>
  <c r="AI55" i="4" s="1"/>
  <c r="AF59" i="4"/>
  <c r="AI59" i="4" s="1"/>
  <c r="AF63" i="4"/>
  <c r="AI63" i="4" s="1"/>
  <c r="AF67" i="4"/>
  <c r="AI67" i="4" s="1"/>
  <c r="AF71" i="4"/>
  <c r="AI71" i="4" s="1"/>
  <c r="AF75" i="4"/>
  <c r="AI75" i="4" s="1"/>
  <c r="AF80" i="4"/>
  <c r="AI80" i="4" s="1"/>
  <c r="AF84" i="4"/>
  <c r="AI84" i="4" s="1"/>
  <c r="AF91" i="4"/>
  <c r="AI91" i="4" s="1"/>
  <c r="AF97" i="4"/>
  <c r="AI97" i="4" s="1"/>
  <c r="AF102" i="4"/>
  <c r="AI102" i="4" s="1"/>
  <c r="AF105" i="4"/>
  <c r="AI105" i="4" s="1"/>
  <c r="AF108" i="4"/>
  <c r="AI108" i="4" s="1"/>
  <c r="AF112" i="4"/>
  <c r="AI112" i="4" s="1"/>
  <c r="AF116" i="4"/>
  <c r="AI116" i="4" s="1"/>
  <c r="AF121" i="4"/>
  <c r="AI121" i="4" s="1"/>
  <c r="AF127" i="4"/>
  <c r="AI127" i="4" s="1"/>
  <c r="Q128" i="4"/>
  <c r="AF130" i="4"/>
  <c r="AI130" i="4" s="1"/>
  <c r="AH132" i="4"/>
  <c r="O133" i="4"/>
  <c r="R133" i="4" s="1"/>
  <c r="AF135" i="4"/>
  <c r="AI135" i="4" s="1"/>
  <c r="Q136" i="4"/>
  <c r="O140" i="4"/>
  <c r="R140" i="4" s="1"/>
  <c r="Q142" i="4"/>
  <c r="AH144" i="4"/>
  <c r="AF144" i="4"/>
  <c r="AF146" i="4"/>
  <c r="AH146" i="4"/>
  <c r="Q150" i="4"/>
  <c r="O150" i="4"/>
  <c r="Q151" i="4"/>
  <c r="O151" i="4"/>
  <c r="Q159" i="4"/>
  <c r="O159" i="4"/>
  <c r="Q160" i="4"/>
  <c r="O160" i="4"/>
  <c r="AH165" i="4"/>
  <c r="AF165" i="4"/>
  <c r="Q177" i="4"/>
  <c r="O177" i="4"/>
  <c r="Q178" i="4"/>
  <c r="O178" i="4"/>
  <c r="O182" i="4"/>
  <c r="Q182" i="4"/>
  <c r="Q183" i="4"/>
  <c r="O183" i="4"/>
  <c r="AF184" i="4"/>
  <c r="AH184" i="4"/>
  <c r="O196" i="4"/>
  <c r="Q196" i="4"/>
  <c r="AF128" i="4"/>
  <c r="AI128" i="4" s="1"/>
  <c r="O132" i="4"/>
  <c r="R132" i="4" s="1"/>
  <c r="AF136" i="4"/>
  <c r="AI136" i="4" s="1"/>
  <c r="O139" i="4"/>
  <c r="R139" i="4" s="1"/>
  <c r="AX139" i="4"/>
  <c r="BA139" i="4" s="1"/>
  <c r="O148" i="4"/>
  <c r="Q148" i="4"/>
  <c r="Q149" i="4"/>
  <c r="O149" i="4"/>
  <c r="AF150" i="4"/>
  <c r="AH150" i="4"/>
  <c r="Q154" i="4"/>
  <c r="O154" i="4"/>
  <c r="Q155" i="4"/>
  <c r="O155" i="4"/>
  <c r="Q156" i="4"/>
  <c r="O156" i="4"/>
  <c r="Q157" i="4"/>
  <c r="O157" i="4"/>
  <c r="Q158" i="4"/>
  <c r="O158" i="4"/>
  <c r="AF159" i="4"/>
  <c r="AH159" i="4"/>
  <c r="Q163" i="4"/>
  <c r="O163" i="4"/>
  <c r="Q164" i="4"/>
  <c r="O164" i="4"/>
  <c r="Q170" i="4"/>
  <c r="O170" i="4"/>
  <c r="Q171" i="4"/>
  <c r="O171" i="4"/>
  <c r="Q172" i="4"/>
  <c r="O172" i="4"/>
  <c r="Q173" i="4"/>
  <c r="O173" i="4"/>
  <c r="Q174" i="4"/>
  <c r="O174" i="4"/>
  <c r="Q175" i="4"/>
  <c r="O175" i="4"/>
  <c r="Q176" i="4"/>
  <c r="O176" i="4"/>
  <c r="AF177" i="4"/>
  <c r="AH177" i="4"/>
  <c r="AH182" i="4"/>
  <c r="AF182" i="4"/>
  <c r="O186" i="4"/>
  <c r="Q186" i="4"/>
  <c r="Q187" i="4"/>
  <c r="O187" i="4"/>
  <c r="AF140" i="4"/>
  <c r="AI140" i="4" s="1"/>
  <c r="AX141" i="4"/>
  <c r="BA141" i="4" s="1"/>
  <c r="AF149" i="4"/>
  <c r="AI149" i="4" s="1"/>
  <c r="AF153" i="4"/>
  <c r="AI153" i="4" s="1"/>
  <c r="AF158" i="4"/>
  <c r="AI158" i="4" s="1"/>
  <c r="AF162" i="4"/>
  <c r="AI162" i="4" s="1"/>
  <c r="AF166" i="4"/>
  <c r="AI166" i="4" s="1"/>
  <c r="AF169" i="4"/>
  <c r="AI169" i="4" s="1"/>
  <c r="AF176" i="4"/>
  <c r="AI176" i="4" s="1"/>
  <c r="AF183" i="4"/>
  <c r="AI183" i="4" s="1"/>
  <c r="AF187" i="4"/>
  <c r="AI187" i="4" s="1"/>
  <c r="AF189" i="4"/>
  <c r="AI189" i="4" s="1"/>
  <c r="AF190" i="4"/>
  <c r="AI190" i="4" s="1"/>
  <c r="AF191" i="4"/>
  <c r="AI191" i="4" s="1"/>
  <c r="O198" i="4"/>
  <c r="R198" i="4" s="1"/>
  <c r="AF201" i="4"/>
  <c r="AI201" i="4" s="1"/>
  <c r="Q205" i="4"/>
  <c r="O205" i="4"/>
  <c r="AH206" i="4"/>
  <c r="AF206" i="4"/>
  <c r="AZ207" i="4"/>
  <c r="AX207" i="4"/>
  <c r="O213" i="4"/>
  <c r="Q213" i="4"/>
  <c r="AF192" i="4"/>
  <c r="AF198" i="4"/>
  <c r="O209" i="4"/>
  <c r="Q209" i="4"/>
  <c r="AF209" i="4"/>
  <c r="AH209" i="4"/>
  <c r="Q222" i="4"/>
  <c r="O222" i="4"/>
  <c r="AF145" i="4"/>
  <c r="AI145" i="4" s="1"/>
  <c r="AF147" i="4"/>
  <c r="AI147" i="4" s="1"/>
  <c r="AF151" i="4"/>
  <c r="AI151" i="4" s="1"/>
  <c r="AF160" i="4"/>
  <c r="AI160" i="4" s="1"/>
  <c r="AF164" i="4"/>
  <c r="AI164" i="4" s="1"/>
  <c r="AF168" i="4"/>
  <c r="AI168" i="4" s="1"/>
  <c r="AF178" i="4"/>
  <c r="AI178" i="4" s="1"/>
  <c r="AF181" i="4"/>
  <c r="AI181" i="4" s="1"/>
  <c r="AF185" i="4"/>
  <c r="AI185" i="4" s="1"/>
  <c r="AF188" i="4"/>
  <c r="AI188" i="4" s="1"/>
  <c r="AH192" i="4"/>
  <c r="O193" i="4"/>
  <c r="R193" i="4" s="1"/>
  <c r="O197" i="4"/>
  <c r="R197" i="4" s="1"/>
  <c r="AH198" i="4"/>
  <c r="O199" i="4"/>
  <c r="R199" i="4" s="1"/>
  <c r="AF200" i="4"/>
  <c r="AI200" i="4" s="1"/>
  <c r="J201" i="4"/>
  <c r="L201" i="4" s="1"/>
  <c r="H201" i="4"/>
  <c r="J204" i="4"/>
  <c r="L204" i="4" s="1"/>
  <c r="H204" i="4"/>
  <c r="AF204" i="4"/>
  <c r="AH204" i="4"/>
  <c r="Q207" i="4"/>
  <c r="O207" i="4"/>
  <c r="Q252" i="4"/>
  <c r="O252" i="4"/>
  <c r="O191" i="4"/>
  <c r="R191" i="4" s="1"/>
  <c r="O192" i="4"/>
  <c r="R192" i="4" s="1"/>
  <c r="AF197" i="4"/>
  <c r="AI197" i="4" s="1"/>
  <c r="AF199" i="4"/>
  <c r="AI199" i="4" s="1"/>
  <c r="AH208" i="4"/>
  <c r="AF208" i="4"/>
  <c r="Q212" i="4"/>
  <c r="O212" i="4"/>
  <c r="Q230" i="4"/>
  <c r="O230" i="4"/>
  <c r="Q248" i="4"/>
  <c r="O248" i="4"/>
  <c r="Q210" i="4"/>
  <c r="R210" i="4" s="1"/>
  <c r="O211" i="4"/>
  <c r="R211" i="4" s="1"/>
  <c r="AH211" i="4"/>
  <c r="AF211" i="4"/>
  <c r="AH216" i="4"/>
  <c r="AI216" i="4" s="1"/>
  <c r="AH219" i="4"/>
  <c r="AF219" i="4"/>
  <c r="Q225" i="4"/>
  <c r="O225" i="4"/>
  <c r="AH229" i="4"/>
  <c r="AI229" i="4" s="1"/>
  <c r="Q231" i="4"/>
  <c r="R231" i="4" s="1"/>
  <c r="O232" i="4"/>
  <c r="R232" i="4" s="1"/>
  <c r="AH232" i="4"/>
  <c r="AF232" i="4"/>
  <c r="AH235" i="4"/>
  <c r="AF235" i="4"/>
  <c r="Q240" i="4"/>
  <c r="O240" i="4"/>
  <c r="O242" i="4"/>
  <c r="R242" i="4" s="1"/>
  <c r="AH242" i="4"/>
  <c r="AF242" i="4"/>
  <c r="AH245" i="4"/>
  <c r="AF245" i="4"/>
  <c r="AH250" i="4"/>
  <c r="AF250" i="4"/>
  <c r="Q257" i="4"/>
  <c r="O257" i="4"/>
  <c r="AH259" i="4"/>
  <c r="AF259" i="4"/>
  <c r="Q290" i="4"/>
  <c r="O290" i="4"/>
  <c r="AH213" i="4"/>
  <c r="AF213" i="4"/>
  <c r="AZ214" i="4"/>
  <c r="AX214" i="4"/>
  <c r="Q219" i="4"/>
  <c r="O220" i="4"/>
  <c r="AH220" i="4"/>
  <c r="AF220" i="4"/>
  <c r="AH223" i="4"/>
  <c r="AF223" i="4"/>
  <c r="Q226" i="4"/>
  <c r="O226" i="4"/>
  <c r="Q229" i="4"/>
  <c r="O229" i="4"/>
  <c r="AH233" i="4"/>
  <c r="Q235" i="4"/>
  <c r="O236" i="4"/>
  <c r="AH236" i="4"/>
  <c r="AF236" i="4"/>
  <c r="AH238" i="4"/>
  <c r="Q241" i="4"/>
  <c r="O241" i="4"/>
  <c r="AH243" i="4"/>
  <c r="Q245" i="4"/>
  <c r="O246" i="4"/>
  <c r="AH246" i="4"/>
  <c r="AF246" i="4"/>
  <c r="AH249" i="4"/>
  <c r="AF249" i="4"/>
  <c r="O250" i="4"/>
  <c r="Q250" i="4"/>
  <c r="Q251" i="4"/>
  <c r="O251" i="4"/>
  <c r="AH253" i="4"/>
  <c r="AF253" i="4"/>
  <c r="Q255" i="4"/>
  <c r="O255" i="4"/>
  <c r="Q259" i="4"/>
  <c r="O259" i="4"/>
  <c r="Q260" i="4"/>
  <c r="O260" i="4"/>
  <c r="AH262" i="4"/>
  <c r="AF262" i="4"/>
  <c r="Q266" i="4"/>
  <c r="O266" i="4"/>
  <c r="AH274" i="4"/>
  <c r="AF274" i="4"/>
  <c r="Q277" i="4"/>
  <c r="O277" i="4"/>
  <c r="AF202" i="4"/>
  <c r="AI202" i="4" s="1"/>
  <c r="AH214" i="4"/>
  <c r="AI214" i="4" s="1"/>
  <c r="O215" i="4"/>
  <c r="R215" i="4" s="1"/>
  <c r="AH215" i="4"/>
  <c r="AF215" i="4"/>
  <c r="O217" i="4"/>
  <c r="R217" i="4" s="1"/>
  <c r="AH217" i="4"/>
  <c r="AF217" i="4"/>
  <c r="O219" i="4"/>
  <c r="Q220" i="4"/>
  <c r="AH221" i="4"/>
  <c r="AI221" i="4" s="1"/>
  <c r="Q223" i="4"/>
  <c r="R223" i="4" s="1"/>
  <c r="O224" i="4"/>
  <c r="R224" i="4" s="1"/>
  <c r="AH224" i="4"/>
  <c r="AF224" i="4"/>
  <c r="AH227" i="4"/>
  <c r="AF227" i="4"/>
  <c r="Q233" i="4"/>
  <c r="O233" i="4"/>
  <c r="AF233" i="4"/>
  <c r="O235" i="4"/>
  <c r="Q236" i="4"/>
  <c r="AH237" i="4"/>
  <c r="AI237" i="4" s="1"/>
  <c r="O238" i="4"/>
  <c r="R238" i="4" s="1"/>
  <c r="AF238" i="4"/>
  <c r="Q239" i="4"/>
  <c r="R239" i="4" s="1"/>
  <c r="AH239" i="4"/>
  <c r="AF239" i="4"/>
  <c r="Q243" i="4"/>
  <c r="O243" i="4"/>
  <c r="AF243" i="4"/>
  <c r="O245" i="4"/>
  <c r="Q246" i="4"/>
  <c r="AH247" i="4"/>
  <c r="AI247" i="4" s="1"/>
  <c r="Q249" i="4"/>
  <c r="R249" i="4" s="1"/>
  <c r="Q256" i="4"/>
  <c r="O256" i="4"/>
  <c r="AZ275" i="4"/>
  <c r="AX275" i="4"/>
  <c r="Q282" i="4"/>
  <c r="O282" i="4"/>
  <c r="AH210" i="4"/>
  <c r="AF210" i="4"/>
  <c r="Q214" i="4"/>
  <c r="O214" i="4"/>
  <c r="Q218" i="4"/>
  <c r="O218" i="4"/>
  <c r="Q221" i="4"/>
  <c r="O221" i="4"/>
  <c r="AH225" i="4"/>
  <c r="AI225" i="4" s="1"/>
  <c r="Q227" i="4"/>
  <c r="R227" i="4" s="1"/>
  <c r="O228" i="4"/>
  <c r="R228" i="4" s="1"/>
  <c r="AH228" i="4"/>
  <c r="AF228" i="4"/>
  <c r="AH231" i="4"/>
  <c r="AF231" i="4"/>
  <c r="Q234" i="4"/>
  <c r="O234" i="4"/>
  <c r="Q237" i="4"/>
  <c r="O237" i="4"/>
  <c r="AH240" i="4"/>
  <c r="AI240" i="4" s="1"/>
  <c r="AH241" i="4"/>
  <c r="AF241" i="4"/>
  <c r="Q244" i="4"/>
  <c r="O244" i="4"/>
  <c r="Q247" i="4"/>
  <c r="O247" i="4"/>
  <c r="O258" i="4"/>
  <c r="Q258" i="4"/>
  <c r="Q261" i="4"/>
  <c r="O261" i="4"/>
  <c r="AH264" i="4"/>
  <c r="AF264" i="4"/>
  <c r="Q265" i="4"/>
  <c r="O265" i="4"/>
  <c r="AH267" i="4"/>
  <c r="AF267" i="4"/>
  <c r="AH271" i="4"/>
  <c r="AF271" i="4"/>
  <c r="Q275" i="4"/>
  <c r="O275" i="4"/>
  <c r="Q276" i="4"/>
  <c r="O276" i="4"/>
  <c r="AH278" i="4"/>
  <c r="AF278" i="4"/>
  <c r="AH256" i="4"/>
  <c r="AF256" i="4"/>
  <c r="AH258" i="4"/>
  <c r="AI258" i="4" s="1"/>
  <c r="Q264" i="4"/>
  <c r="O264" i="4"/>
  <c r="AH265" i="4"/>
  <c r="AI265" i="4" s="1"/>
  <c r="Q267" i="4"/>
  <c r="R267" i="4" s="1"/>
  <c r="O268" i="4"/>
  <c r="R268" i="4" s="1"/>
  <c r="AH268" i="4"/>
  <c r="AF268" i="4"/>
  <c r="Q270" i="4"/>
  <c r="O270" i="4"/>
  <c r="Q273" i="4"/>
  <c r="O273" i="4"/>
  <c r="AH276" i="4"/>
  <c r="AI276" i="4" s="1"/>
  <c r="Q278" i="4"/>
  <c r="R278" i="4" s="1"/>
  <c r="O279" i="4"/>
  <c r="R279" i="4" s="1"/>
  <c r="AH279" i="4"/>
  <c r="AF279" i="4"/>
  <c r="Q285" i="4"/>
  <c r="O285" i="4"/>
  <c r="AH289" i="4"/>
  <c r="AI289" i="4" s="1"/>
  <c r="Q291" i="4"/>
  <c r="R291" i="4" s="1"/>
  <c r="O292" i="4"/>
  <c r="R292" i="4" s="1"/>
  <c r="AH292" i="4"/>
  <c r="AF292" i="4"/>
  <c r="AH301" i="4"/>
  <c r="AF301" i="4"/>
  <c r="O302" i="4"/>
  <c r="Q302" i="4"/>
  <c r="Q304" i="4"/>
  <c r="O304" i="4"/>
  <c r="Q308" i="4"/>
  <c r="R308" i="4" s="1"/>
  <c r="AH309" i="4"/>
  <c r="AF309" i="4"/>
  <c r="Q315" i="4"/>
  <c r="O315" i="4"/>
  <c r="Q318" i="4"/>
  <c r="O318" i="4"/>
  <c r="Q323" i="4"/>
  <c r="O323" i="4"/>
  <c r="AH325" i="4"/>
  <c r="AF325" i="4"/>
  <c r="AH328" i="4"/>
  <c r="AF328" i="4"/>
  <c r="AH336" i="4"/>
  <c r="AF336" i="4"/>
  <c r="O349" i="4"/>
  <c r="Q349" i="4"/>
  <c r="Q355" i="4"/>
  <c r="O355" i="4"/>
  <c r="Q360" i="4"/>
  <c r="O360" i="4"/>
  <c r="Q408" i="4"/>
  <c r="O408" i="4"/>
  <c r="Q428" i="4"/>
  <c r="O428" i="4"/>
  <c r="O608" i="4"/>
  <c r="Q608" i="4"/>
  <c r="O280" i="4"/>
  <c r="AH280" i="4"/>
  <c r="AF280" i="4"/>
  <c r="AH283" i="4"/>
  <c r="AF283" i="4"/>
  <c r="Q286" i="4"/>
  <c r="O286" i="4"/>
  <c r="Q289" i="4"/>
  <c r="O289" i="4"/>
  <c r="AH293" i="4"/>
  <c r="Q295" i="4"/>
  <c r="Q296" i="4"/>
  <c r="O296" i="4"/>
  <c r="AF300" i="4"/>
  <c r="AH300" i="4"/>
  <c r="Q303" i="4"/>
  <c r="O303" i="4"/>
  <c r="O305" i="4"/>
  <c r="Q305" i="4"/>
  <c r="AH307" i="4"/>
  <c r="AF307" i="4"/>
  <c r="Q324" i="4"/>
  <c r="O324" i="4"/>
  <c r="AF351" i="4"/>
  <c r="AH351" i="4"/>
  <c r="AX353" i="4"/>
  <c r="AZ353" i="4"/>
  <c r="Q361" i="4"/>
  <c r="O361" i="4"/>
  <c r="O366" i="4"/>
  <c r="Q366" i="4"/>
  <c r="Q380" i="4"/>
  <c r="O380" i="4"/>
  <c r="O390" i="4"/>
  <c r="Q390" i="4"/>
  <c r="AH251" i="4"/>
  <c r="AI251" i="4" s="1"/>
  <c r="Q253" i="4"/>
  <c r="R253" i="4" s="1"/>
  <c r="O254" i="4"/>
  <c r="R254" i="4" s="1"/>
  <c r="AH254" i="4"/>
  <c r="AF254" i="4"/>
  <c r="AH260" i="4"/>
  <c r="AI260" i="4" s="1"/>
  <c r="Q262" i="4"/>
  <c r="R262" i="4" s="1"/>
  <c r="O263" i="4"/>
  <c r="R263" i="4" s="1"/>
  <c r="AH263" i="4"/>
  <c r="AF263" i="4"/>
  <c r="Q269" i="4"/>
  <c r="R269" i="4" s="1"/>
  <c r="AH269" i="4"/>
  <c r="AF269" i="4"/>
  <c r="Q271" i="4"/>
  <c r="R271" i="4" s="1"/>
  <c r="O272" i="4"/>
  <c r="R272" i="4" s="1"/>
  <c r="AH272" i="4"/>
  <c r="AF272" i="4"/>
  <c r="Q274" i="4"/>
  <c r="R274" i="4" s="1"/>
  <c r="Q280" i="4"/>
  <c r="AH281" i="4"/>
  <c r="AI281" i="4" s="1"/>
  <c r="Q283" i="4"/>
  <c r="R283" i="4" s="1"/>
  <c r="O284" i="4"/>
  <c r="R284" i="4" s="1"/>
  <c r="AH284" i="4"/>
  <c r="AF284" i="4"/>
  <c r="AH287" i="4"/>
  <c r="AF287" i="4"/>
  <c r="Q293" i="4"/>
  <c r="O293" i="4"/>
  <c r="AF293" i="4"/>
  <c r="O295" i="4"/>
  <c r="AH297" i="4"/>
  <c r="AF297" i="4"/>
  <c r="O298" i="4"/>
  <c r="R298" i="4" s="1"/>
  <c r="O309" i="4"/>
  <c r="Q309" i="4"/>
  <c r="O325" i="4"/>
  <c r="Q325" i="4"/>
  <c r="Q334" i="4"/>
  <c r="O334" i="4"/>
  <c r="Q342" i="4"/>
  <c r="O342" i="4"/>
  <c r="Q347" i="4"/>
  <c r="O347" i="4"/>
  <c r="AH349" i="4"/>
  <c r="AF349" i="4"/>
  <c r="AH352" i="4"/>
  <c r="AF352" i="4"/>
  <c r="AH354" i="4"/>
  <c r="AF354" i="4"/>
  <c r="Q362" i="4"/>
  <c r="O362" i="4"/>
  <c r="O375" i="4"/>
  <c r="Q375" i="4"/>
  <c r="Q403" i="4"/>
  <c r="O403" i="4"/>
  <c r="AF484" i="4"/>
  <c r="AH484" i="4"/>
  <c r="Q281" i="4"/>
  <c r="O281" i="4"/>
  <c r="AH285" i="4"/>
  <c r="AI285" i="4" s="1"/>
  <c r="Q287" i="4"/>
  <c r="R287" i="4" s="1"/>
  <c r="O288" i="4"/>
  <c r="R288" i="4" s="1"/>
  <c r="AH288" i="4"/>
  <c r="AF288" i="4"/>
  <c r="AH291" i="4"/>
  <c r="AF291" i="4"/>
  <c r="Q294" i="4"/>
  <c r="O294" i="4"/>
  <c r="Q300" i="4"/>
  <c r="R300" i="4" s="1"/>
  <c r="AF327" i="4"/>
  <c r="AH327" i="4"/>
  <c r="Q348" i="4"/>
  <c r="O348" i="4"/>
  <c r="AH366" i="4"/>
  <c r="AF366" i="4"/>
  <c r="O370" i="4"/>
  <c r="Q370" i="4"/>
  <c r="AH374" i="4"/>
  <c r="AF374" i="4"/>
  <c r="Q377" i="4"/>
  <c r="O377" i="4"/>
  <c r="AH432" i="4"/>
  <c r="AF432" i="4"/>
  <c r="AH298" i="4"/>
  <c r="AI298" i="4" s="1"/>
  <c r="Q311" i="4"/>
  <c r="O311" i="4"/>
  <c r="Q314" i="4"/>
  <c r="O314" i="4"/>
  <c r="AH316" i="4"/>
  <c r="AF316" i="4"/>
  <c r="Q322" i="4"/>
  <c r="O322" i="4"/>
  <c r="Q327" i="4"/>
  <c r="O327" i="4"/>
  <c r="Q328" i="4"/>
  <c r="R328" i="4" s="1"/>
  <c r="O329" i="4"/>
  <c r="R329" i="4" s="1"/>
  <c r="AH329" i="4"/>
  <c r="AF329" i="4"/>
  <c r="AF331" i="4"/>
  <c r="AI331" i="4" s="1"/>
  <c r="AH332" i="4"/>
  <c r="AF332" i="4"/>
  <c r="Q336" i="4"/>
  <c r="R336" i="4" s="1"/>
  <c r="O337" i="4"/>
  <c r="R337" i="4" s="1"/>
  <c r="AH337" i="4"/>
  <c r="AF337" i="4"/>
  <c r="AF339" i="4"/>
  <c r="AI339" i="4" s="1"/>
  <c r="AH340" i="4"/>
  <c r="AF340" i="4"/>
  <c r="Q346" i="4"/>
  <c r="O346" i="4"/>
  <c r="Q351" i="4"/>
  <c r="O351" i="4"/>
  <c r="Q352" i="4"/>
  <c r="R352" i="4" s="1"/>
  <c r="O353" i="4"/>
  <c r="R353" i="4" s="1"/>
  <c r="AH353" i="4"/>
  <c r="AF353" i="4"/>
  <c r="Q354" i="4"/>
  <c r="R354" i="4" s="1"/>
  <c r="Q359" i="4"/>
  <c r="O359" i="4"/>
  <c r="Q365" i="4"/>
  <c r="O365" i="4"/>
  <c r="Q368" i="4"/>
  <c r="O368" i="4"/>
  <c r="AH371" i="4"/>
  <c r="AF371" i="4"/>
  <c r="O372" i="4"/>
  <c r="Q372" i="4"/>
  <c r="Q376" i="4"/>
  <c r="O376" i="4"/>
  <c r="Q383" i="4"/>
  <c r="O383" i="4"/>
  <c r="AF392" i="4"/>
  <c r="AH392" i="4"/>
  <c r="AH393" i="4"/>
  <c r="AF393" i="4"/>
  <c r="O418" i="4"/>
  <c r="Q418" i="4"/>
  <c r="AH421" i="4"/>
  <c r="AF421" i="4"/>
  <c r="AH430" i="4"/>
  <c r="AF430" i="4"/>
  <c r="Q438" i="4"/>
  <c r="O438" i="4"/>
  <c r="Q299" i="4"/>
  <c r="O299" i="4"/>
  <c r="Q306" i="4"/>
  <c r="Q310" i="4"/>
  <c r="O310" i="4"/>
  <c r="AH312" i="4"/>
  <c r="AF312" i="4"/>
  <c r="Q316" i="4"/>
  <c r="O317" i="4"/>
  <c r="AH317" i="4"/>
  <c r="AF317" i="4"/>
  <c r="AF319" i="4"/>
  <c r="AH320" i="4"/>
  <c r="AF320" i="4"/>
  <c r="Q326" i="4"/>
  <c r="O326" i="4"/>
  <c r="Q331" i="4"/>
  <c r="O331" i="4"/>
  <c r="Q332" i="4"/>
  <c r="O333" i="4"/>
  <c r="AH333" i="4"/>
  <c r="AF333" i="4"/>
  <c r="Q339" i="4"/>
  <c r="O339" i="4"/>
  <c r="Q340" i="4"/>
  <c r="O341" i="4"/>
  <c r="AH341" i="4"/>
  <c r="AF341" i="4"/>
  <c r="AF343" i="4"/>
  <c r="AH344" i="4"/>
  <c r="AF344" i="4"/>
  <c r="Q350" i="4"/>
  <c r="O350" i="4"/>
  <c r="AF356" i="4"/>
  <c r="AH357" i="4"/>
  <c r="AF357" i="4"/>
  <c r="Q367" i="4"/>
  <c r="O367" i="4"/>
  <c r="AF373" i="4"/>
  <c r="AH373" i="4"/>
  <c r="Q388" i="4"/>
  <c r="O388" i="4"/>
  <c r="AH390" i="4"/>
  <c r="AF390" i="4"/>
  <c r="O400" i="4"/>
  <c r="Q400" i="4"/>
  <c r="Q411" i="4"/>
  <c r="O411" i="4"/>
  <c r="Q416" i="4"/>
  <c r="O416" i="4"/>
  <c r="Q429" i="4"/>
  <c r="O429" i="4"/>
  <c r="Q494" i="4"/>
  <c r="O494" i="4"/>
  <c r="AH295" i="4"/>
  <c r="AI295" i="4" s="1"/>
  <c r="AH296" i="4"/>
  <c r="AI296" i="4" s="1"/>
  <c r="Q297" i="4"/>
  <c r="R297" i="4" s="1"/>
  <c r="AH302" i="4"/>
  <c r="AI302" i="4" s="1"/>
  <c r="AH303" i="4"/>
  <c r="AI303" i="4" s="1"/>
  <c r="AH304" i="4"/>
  <c r="AI304" i="4" s="1"/>
  <c r="AH305" i="4"/>
  <c r="AI305" i="4" s="1"/>
  <c r="O306" i="4"/>
  <c r="Q307" i="4"/>
  <c r="R307" i="4" s="1"/>
  <c r="AH308" i="4"/>
  <c r="AF308" i="4"/>
  <c r="Q312" i="4"/>
  <c r="R312" i="4" s="1"/>
  <c r="O313" i="4"/>
  <c r="R313" i="4" s="1"/>
  <c r="AH313" i="4"/>
  <c r="AF313" i="4"/>
  <c r="O316" i="4"/>
  <c r="Q317" i="4"/>
  <c r="Q319" i="4"/>
  <c r="O319" i="4"/>
  <c r="AH319" i="4"/>
  <c r="Q320" i="4"/>
  <c r="R320" i="4" s="1"/>
  <c r="O321" i="4"/>
  <c r="R321" i="4" s="1"/>
  <c r="AH321" i="4"/>
  <c r="AF321" i="4"/>
  <c r="AF323" i="4"/>
  <c r="AI323" i="4" s="1"/>
  <c r="AH324" i="4"/>
  <c r="AF324" i="4"/>
  <c r="Q330" i="4"/>
  <c r="O330" i="4"/>
  <c r="O332" i="4"/>
  <c r="Q333" i="4"/>
  <c r="Q335" i="4"/>
  <c r="O335" i="4"/>
  <c r="Q338" i="4"/>
  <c r="O338" i="4"/>
  <c r="O340" i="4"/>
  <c r="Q341" i="4"/>
  <c r="Q343" i="4"/>
  <c r="O343" i="4"/>
  <c r="AH343" i="4"/>
  <c r="Q344" i="4"/>
  <c r="R344" i="4" s="1"/>
  <c r="O345" i="4"/>
  <c r="R345" i="4" s="1"/>
  <c r="AH345" i="4"/>
  <c r="AF345" i="4"/>
  <c r="AF347" i="4"/>
  <c r="AI347" i="4" s="1"/>
  <c r="AH348" i="4"/>
  <c r="AF348" i="4"/>
  <c r="Q356" i="4"/>
  <c r="O356" i="4"/>
  <c r="AH356" i="4"/>
  <c r="Q357" i="4"/>
  <c r="R357" i="4" s="1"/>
  <c r="O358" i="4"/>
  <c r="R358" i="4" s="1"/>
  <c r="AH358" i="4"/>
  <c r="AF358" i="4"/>
  <c r="AF360" i="4"/>
  <c r="AI360" i="4" s="1"/>
  <c r="AH361" i="4"/>
  <c r="AF361" i="4"/>
  <c r="AF362" i="4"/>
  <c r="AI362" i="4" s="1"/>
  <c r="O363" i="4"/>
  <c r="R363" i="4" s="1"/>
  <c r="Q364" i="4"/>
  <c r="R364" i="4" s="1"/>
  <c r="AH364" i="4"/>
  <c r="AF364" i="4"/>
  <c r="AH365" i="4"/>
  <c r="AF365" i="4"/>
  <c r="AH369" i="4"/>
  <c r="AF369" i="4"/>
  <c r="Q371" i="4"/>
  <c r="O371" i="4"/>
  <c r="Q389" i="4"/>
  <c r="O389" i="4"/>
  <c r="AH418" i="4"/>
  <c r="AF418" i="4"/>
  <c r="Q488" i="4"/>
  <c r="O488" i="4"/>
  <c r="AH310" i="4"/>
  <c r="AI310" i="4" s="1"/>
  <c r="AH314" i="4"/>
  <c r="AI314" i="4" s="1"/>
  <c r="AH318" i="4"/>
  <c r="AI318" i="4" s="1"/>
  <c r="AH322" i="4"/>
  <c r="AI322" i="4" s="1"/>
  <c r="AH326" i="4"/>
  <c r="AI326" i="4" s="1"/>
  <c r="AH330" i="4"/>
  <c r="AI330" i="4" s="1"/>
  <c r="AH334" i="4"/>
  <c r="AI334" i="4" s="1"/>
  <c r="AH338" i="4"/>
  <c r="AI338" i="4" s="1"/>
  <c r="AH342" i="4"/>
  <c r="AI342" i="4" s="1"/>
  <c r="AH346" i="4"/>
  <c r="AI346" i="4" s="1"/>
  <c r="AH350" i="4"/>
  <c r="AI350" i="4" s="1"/>
  <c r="AZ354" i="4"/>
  <c r="BA354" i="4" s="1"/>
  <c r="AH355" i="4"/>
  <c r="AI355" i="4" s="1"/>
  <c r="AH359" i="4"/>
  <c r="AI359" i="4" s="1"/>
  <c r="AH363" i="4"/>
  <c r="AI363" i="4" s="1"/>
  <c r="AH379" i="4"/>
  <c r="AH381" i="4"/>
  <c r="AF381" i="4"/>
  <c r="Q387" i="4"/>
  <c r="O387" i="4"/>
  <c r="Q392" i="4"/>
  <c r="O392" i="4"/>
  <c r="Q393" i="4"/>
  <c r="O394" i="4"/>
  <c r="AH394" i="4"/>
  <c r="AF394" i="4"/>
  <c r="AF396" i="4"/>
  <c r="AH397" i="4"/>
  <c r="AF397" i="4"/>
  <c r="Q399" i="4"/>
  <c r="O399" i="4"/>
  <c r="AH401" i="4"/>
  <c r="AF401" i="4"/>
  <c r="Q407" i="4"/>
  <c r="O407" i="4"/>
  <c r="AH409" i="4"/>
  <c r="AF409" i="4"/>
  <c r="Q415" i="4"/>
  <c r="O415" i="4"/>
  <c r="Q420" i="4"/>
  <c r="O420" i="4"/>
  <c r="O422" i="4"/>
  <c r="AH422" i="4"/>
  <c r="AF422" i="4"/>
  <c r="AH425" i="4"/>
  <c r="AF425" i="4"/>
  <c r="Q439" i="4"/>
  <c r="O439" i="4"/>
  <c r="Q447" i="4"/>
  <c r="O447" i="4"/>
  <c r="O455" i="4"/>
  <c r="Q455" i="4"/>
  <c r="AZ470" i="4"/>
  <c r="AX470" i="4"/>
  <c r="Q474" i="4"/>
  <c r="O474" i="4"/>
  <c r="AH476" i="4"/>
  <c r="AF476" i="4"/>
  <c r="AF487" i="4"/>
  <c r="AI487" i="4" s="1"/>
  <c r="AF488" i="4"/>
  <c r="AH488" i="4"/>
  <c r="O495" i="4"/>
  <c r="Q495" i="4"/>
  <c r="AZ522" i="4"/>
  <c r="AX522" i="4"/>
  <c r="AF370" i="4"/>
  <c r="AI370" i="4" s="1"/>
  <c r="AF376" i="4"/>
  <c r="AI376" i="4" s="1"/>
  <c r="O378" i="4"/>
  <c r="R378" i="4" s="1"/>
  <c r="AF379" i="4"/>
  <c r="Q381" i="4"/>
  <c r="R381" i="4" s="1"/>
  <c r="O382" i="4"/>
  <c r="R382" i="4" s="1"/>
  <c r="AH382" i="4"/>
  <c r="AF382" i="4"/>
  <c r="AF384" i="4"/>
  <c r="AI384" i="4" s="1"/>
  <c r="AH385" i="4"/>
  <c r="AF385" i="4"/>
  <c r="Q391" i="4"/>
  <c r="O391" i="4"/>
  <c r="O393" i="4"/>
  <c r="Q394" i="4"/>
  <c r="Q396" i="4"/>
  <c r="O396" i="4"/>
  <c r="AH396" i="4"/>
  <c r="Q397" i="4"/>
  <c r="R397" i="4" s="1"/>
  <c r="O398" i="4"/>
  <c r="R398" i="4" s="1"/>
  <c r="O402" i="4"/>
  <c r="R402" i="4" s="1"/>
  <c r="AH402" i="4"/>
  <c r="AF402" i="4"/>
  <c r="AH405" i="4"/>
  <c r="AF405" i="4"/>
  <c r="Q409" i="4"/>
  <c r="R409" i="4" s="1"/>
  <c r="O410" i="4"/>
  <c r="R410" i="4" s="1"/>
  <c r="AH410" i="4"/>
  <c r="AF410" i="4"/>
  <c r="AH413" i="4"/>
  <c r="AF413" i="4"/>
  <c r="Q419" i="4"/>
  <c r="O419" i="4"/>
  <c r="Q422" i="4"/>
  <c r="Q424" i="4"/>
  <c r="O424" i="4"/>
  <c r="Q440" i="4"/>
  <c r="O440" i="4"/>
  <c r="Q452" i="4"/>
  <c r="O452" i="4"/>
  <c r="Q475" i="4"/>
  <c r="O475" i="4"/>
  <c r="Q480" i="4"/>
  <c r="O480" i="4"/>
  <c r="O485" i="4"/>
  <c r="Q485" i="4"/>
  <c r="O527" i="4"/>
  <c r="Q527" i="4"/>
  <c r="Q373" i="4"/>
  <c r="R373" i="4" s="1"/>
  <c r="AH375" i="4"/>
  <c r="AI375" i="4" s="1"/>
  <c r="AH378" i="4"/>
  <c r="AF378" i="4"/>
  <c r="Q384" i="4"/>
  <c r="O384" i="4"/>
  <c r="Q385" i="4"/>
  <c r="R385" i="4" s="1"/>
  <c r="O386" i="4"/>
  <c r="R386" i="4" s="1"/>
  <c r="AH386" i="4"/>
  <c r="AF386" i="4"/>
  <c r="AF388" i="4"/>
  <c r="AI388" i="4" s="1"/>
  <c r="AH389" i="4"/>
  <c r="AF389" i="4"/>
  <c r="Q395" i="4"/>
  <c r="O395" i="4"/>
  <c r="AH399" i="4"/>
  <c r="AF399" i="4"/>
  <c r="Q401" i="4"/>
  <c r="O401" i="4"/>
  <c r="Q404" i="4"/>
  <c r="O404" i="4"/>
  <c r="O406" i="4"/>
  <c r="R406" i="4" s="1"/>
  <c r="AH406" i="4"/>
  <c r="AF406" i="4"/>
  <c r="Q412" i="4"/>
  <c r="O412" i="4"/>
  <c r="O414" i="4"/>
  <c r="R414" i="4" s="1"/>
  <c r="AH414" i="4"/>
  <c r="AF414" i="4"/>
  <c r="AH417" i="4"/>
  <c r="AF417" i="4"/>
  <c r="Q423" i="4"/>
  <c r="O423" i="4"/>
  <c r="O426" i="4"/>
  <c r="Q426" i="4"/>
  <c r="AH427" i="4"/>
  <c r="AF427" i="4"/>
  <c r="AF431" i="4"/>
  <c r="AH431" i="4"/>
  <c r="AF471" i="4"/>
  <c r="AI471" i="4" s="1"/>
  <c r="O476" i="4"/>
  <c r="Q476" i="4"/>
  <c r="O489" i="4"/>
  <c r="Q489" i="4"/>
  <c r="Q526" i="4"/>
  <c r="O526" i="4"/>
  <c r="AH383" i="4"/>
  <c r="AI383" i="4" s="1"/>
  <c r="AH387" i="4"/>
  <c r="AI387" i="4" s="1"/>
  <c r="AH391" i="4"/>
  <c r="AI391" i="4" s="1"/>
  <c r="AH395" i="4"/>
  <c r="AI395" i="4" s="1"/>
  <c r="AH398" i="4"/>
  <c r="AI398" i="4" s="1"/>
  <c r="AH400" i="4"/>
  <c r="AI400" i="4" s="1"/>
  <c r="AH403" i="4"/>
  <c r="AI403" i="4" s="1"/>
  <c r="Q405" i="4"/>
  <c r="R405" i="4" s="1"/>
  <c r="AH407" i="4"/>
  <c r="AI407" i="4" s="1"/>
  <c r="AH411" i="4"/>
  <c r="AI411" i="4" s="1"/>
  <c r="Q413" i="4"/>
  <c r="R413" i="4" s="1"/>
  <c r="AH415" i="4"/>
  <c r="AI415" i="4" s="1"/>
  <c r="Q417" i="4"/>
  <c r="R417" i="4" s="1"/>
  <c r="AH419" i="4"/>
  <c r="AI419" i="4" s="1"/>
  <c r="Q421" i="4"/>
  <c r="R421" i="4" s="1"/>
  <c r="AH423" i="4"/>
  <c r="AI423" i="4" s="1"/>
  <c r="Q425" i="4"/>
  <c r="R425" i="4" s="1"/>
  <c r="Q431" i="4"/>
  <c r="O431" i="4"/>
  <c r="Q432" i="4"/>
  <c r="R432" i="4" s="1"/>
  <c r="O433" i="4"/>
  <c r="R433" i="4" s="1"/>
  <c r="AH433" i="4"/>
  <c r="AF433" i="4"/>
  <c r="AF435" i="4"/>
  <c r="AI435" i="4" s="1"/>
  <c r="AH436" i="4"/>
  <c r="AF436" i="4"/>
  <c r="AH445" i="4"/>
  <c r="AF445" i="4"/>
  <c r="Q451" i="4"/>
  <c r="O451" i="4"/>
  <c r="Q454" i="4"/>
  <c r="O454" i="4"/>
  <c r="Q456" i="4"/>
  <c r="O456" i="4"/>
  <c r="Q461" i="4"/>
  <c r="O461" i="4"/>
  <c r="Q463" i="4"/>
  <c r="O463" i="4"/>
  <c r="Q465" i="4"/>
  <c r="O465" i="4"/>
  <c r="AH469" i="4"/>
  <c r="AF469" i="4"/>
  <c r="Q473" i="4"/>
  <c r="O473" i="4"/>
  <c r="Q478" i="4"/>
  <c r="O478" i="4"/>
  <c r="Q484" i="4"/>
  <c r="O484" i="4"/>
  <c r="AF486" i="4"/>
  <c r="AI486" i="4" s="1"/>
  <c r="O490" i="4"/>
  <c r="R490" i="4" s="1"/>
  <c r="AH490" i="4"/>
  <c r="AF490" i="4"/>
  <c r="Q493" i="4"/>
  <c r="O493" i="4"/>
  <c r="AH496" i="4"/>
  <c r="AF496" i="4"/>
  <c r="AH511" i="4"/>
  <c r="AF511" i="4"/>
  <c r="Q517" i="4"/>
  <c r="O517" i="4"/>
  <c r="AH518" i="4"/>
  <c r="AF518" i="4"/>
  <c r="AH426" i="4"/>
  <c r="AI426" i="4" s="1"/>
  <c r="AH429" i="4"/>
  <c r="AF429" i="4"/>
  <c r="Q435" i="4"/>
  <c r="O435" i="4"/>
  <c r="Q436" i="4"/>
  <c r="R436" i="4" s="1"/>
  <c r="O437" i="4"/>
  <c r="R437" i="4" s="1"/>
  <c r="AH437" i="4"/>
  <c r="AF437" i="4"/>
  <c r="AF441" i="4"/>
  <c r="AI441" i="4" s="1"/>
  <c r="AH442" i="4"/>
  <c r="AF442" i="4"/>
  <c r="Q444" i="4"/>
  <c r="O444" i="4"/>
  <c r="O446" i="4"/>
  <c r="R446" i="4" s="1"/>
  <c r="AH446" i="4"/>
  <c r="AF446" i="4"/>
  <c r="AF448" i="4"/>
  <c r="AI448" i="4" s="1"/>
  <c r="AH449" i="4"/>
  <c r="AF449" i="4"/>
  <c r="AH452" i="4"/>
  <c r="AF452" i="4"/>
  <c r="Q458" i="4"/>
  <c r="R458" i="4" s="1"/>
  <c r="O459" i="4"/>
  <c r="R459" i="4" s="1"/>
  <c r="AF466" i="4"/>
  <c r="AI466" i="4" s="1"/>
  <c r="O467" i="4"/>
  <c r="R467" i="4" s="1"/>
  <c r="AI467" i="4"/>
  <c r="Q471" i="4"/>
  <c r="O471" i="4"/>
  <c r="Q477" i="4"/>
  <c r="O477" i="4"/>
  <c r="AH479" i="4"/>
  <c r="AF479" i="4"/>
  <c r="AF481" i="4"/>
  <c r="AI481" i="4" s="1"/>
  <c r="AH482" i="4"/>
  <c r="AF482" i="4"/>
  <c r="Q487" i="4"/>
  <c r="O487" i="4"/>
  <c r="AH491" i="4"/>
  <c r="AF491" i="4"/>
  <c r="O492" i="4"/>
  <c r="O496" i="4"/>
  <c r="Q496" i="4"/>
  <c r="AH509" i="4"/>
  <c r="AF509" i="4"/>
  <c r="AX523" i="4"/>
  <c r="AZ523" i="4"/>
  <c r="AH524" i="4"/>
  <c r="AF524" i="4"/>
  <c r="AH527" i="4"/>
  <c r="AF527" i="4"/>
  <c r="Q530" i="4"/>
  <c r="O530" i="4"/>
  <c r="AH536" i="4"/>
  <c r="AF536" i="4"/>
  <c r="Q427" i="4"/>
  <c r="O427" i="4"/>
  <c r="Q434" i="4"/>
  <c r="O434" i="4"/>
  <c r="AH439" i="4"/>
  <c r="AF439" i="4"/>
  <c r="Q441" i="4"/>
  <c r="O441" i="4"/>
  <c r="Q442" i="4"/>
  <c r="R442" i="4" s="1"/>
  <c r="Q443" i="4"/>
  <c r="O443" i="4"/>
  <c r="Q448" i="4"/>
  <c r="O448" i="4"/>
  <c r="Q449" i="4"/>
  <c r="R449" i="4" s="1"/>
  <c r="O450" i="4"/>
  <c r="R450" i="4" s="1"/>
  <c r="AH450" i="4"/>
  <c r="AF450" i="4"/>
  <c r="O453" i="4"/>
  <c r="R453" i="4" s="1"/>
  <c r="AH453" i="4"/>
  <c r="AF453" i="4"/>
  <c r="Q457" i="4"/>
  <c r="O457" i="4"/>
  <c r="Q460" i="4"/>
  <c r="O460" i="4"/>
  <c r="Q462" i="4"/>
  <c r="O462" i="4"/>
  <c r="Q464" i="4"/>
  <c r="O464" i="4"/>
  <c r="Q466" i="4"/>
  <c r="O466" i="4"/>
  <c r="O468" i="4"/>
  <c r="R468" i="4" s="1"/>
  <c r="Q470" i="4"/>
  <c r="O470" i="4"/>
  <c r="Q472" i="4"/>
  <c r="R472" i="4" s="1"/>
  <c r="AH472" i="4"/>
  <c r="AF472" i="4"/>
  <c r="AF474" i="4"/>
  <c r="AI474" i="4" s="1"/>
  <c r="AH475" i="4"/>
  <c r="AF475" i="4"/>
  <c r="Q479" i="4"/>
  <c r="R479" i="4" s="1"/>
  <c r="Q481" i="4"/>
  <c r="O481" i="4"/>
  <c r="Q482" i="4"/>
  <c r="R482" i="4" s="1"/>
  <c r="O483" i="4"/>
  <c r="R483" i="4" s="1"/>
  <c r="AH483" i="4"/>
  <c r="AF483" i="4"/>
  <c r="Q486" i="4"/>
  <c r="O486" i="4"/>
  <c r="Q491" i="4"/>
  <c r="O491" i="4"/>
  <c r="Q492" i="4"/>
  <c r="AF494" i="4"/>
  <c r="AI494" i="4" s="1"/>
  <c r="AH499" i="4"/>
  <c r="AF499" i="4"/>
  <c r="AH434" i="4"/>
  <c r="AI434" i="4" s="1"/>
  <c r="AH438" i="4"/>
  <c r="AI438" i="4" s="1"/>
  <c r="AH440" i="4"/>
  <c r="AI440" i="4" s="1"/>
  <c r="AH443" i="4"/>
  <c r="AI443" i="4" s="1"/>
  <c r="Q445" i="4"/>
  <c r="R445" i="4" s="1"/>
  <c r="AH447" i="4"/>
  <c r="AI447" i="4" s="1"/>
  <c r="AH451" i="4"/>
  <c r="AI451" i="4" s="1"/>
  <c r="AH454" i="4"/>
  <c r="AI454" i="4" s="1"/>
  <c r="AH468" i="4"/>
  <c r="AI468" i="4" s="1"/>
  <c r="Q469" i="4"/>
  <c r="R469" i="4" s="1"/>
  <c r="AH473" i="4"/>
  <c r="AI473" i="4" s="1"/>
  <c r="AH477" i="4"/>
  <c r="AI477" i="4" s="1"/>
  <c r="AH480" i="4"/>
  <c r="AI480" i="4" s="1"/>
  <c r="AH485" i="4"/>
  <c r="AI485" i="4" s="1"/>
  <c r="Q498" i="4"/>
  <c r="O498" i="4"/>
  <c r="O500" i="4"/>
  <c r="AH500" i="4"/>
  <c r="AF500" i="4"/>
  <c r="Q503" i="4"/>
  <c r="O503" i="4"/>
  <c r="Q505" i="4"/>
  <c r="Q510" i="4"/>
  <c r="O510" i="4"/>
  <c r="O512" i="4"/>
  <c r="AH512" i="4"/>
  <c r="AF512" i="4"/>
  <c r="AF514" i="4"/>
  <c r="AH515" i="4"/>
  <c r="AF515" i="4"/>
  <c r="AH520" i="4"/>
  <c r="AF520" i="4"/>
  <c r="Q522" i="4"/>
  <c r="O522" i="4"/>
  <c r="O523" i="4"/>
  <c r="AH523" i="4"/>
  <c r="AF523" i="4"/>
  <c r="Q524" i="4"/>
  <c r="Q529" i="4"/>
  <c r="O529" i="4"/>
  <c r="AZ531" i="4"/>
  <c r="AX531" i="4"/>
  <c r="Q537" i="4"/>
  <c r="O537" i="4"/>
  <c r="Q543" i="4"/>
  <c r="O543" i="4"/>
  <c r="Q545" i="4"/>
  <c r="O545" i="4"/>
  <c r="AZ570" i="4"/>
  <c r="AX570" i="4"/>
  <c r="AF493" i="4"/>
  <c r="AI493" i="4" s="1"/>
  <c r="Q497" i="4"/>
  <c r="O497" i="4"/>
  <c r="Q500" i="4"/>
  <c r="Q502" i="4"/>
  <c r="O502" i="4"/>
  <c r="O505" i="4"/>
  <c r="Q506" i="4"/>
  <c r="AH507" i="4"/>
  <c r="AF507" i="4"/>
  <c r="Q509" i="4"/>
  <c r="O509" i="4"/>
  <c r="Q512" i="4"/>
  <c r="Q514" i="4"/>
  <c r="O514" i="4"/>
  <c r="AH514" i="4"/>
  <c r="Q515" i="4"/>
  <c r="O516" i="4"/>
  <c r="AH516" i="4"/>
  <c r="AF516" i="4"/>
  <c r="Q519" i="4"/>
  <c r="O519" i="4"/>
  <c r="Q523" i="4"/>
  <c r="O524" i="4"/>
  <c r="AF525" i="4"/>
  <c r="AZ525" i="4"/>
  <c r="AX525" i="4"/>
  <c r="AH528" i="4"/>
  <c r="AF528" i="4"/>
  <c r="Q535" i="4"/>
  <c r="O535" i="4"/>
  <c r="O536" i="4"/>
  <c r="Q536" i="4"/>
  <c r="AZ543" i="4"/>
  <c r="AX543" i="4"/>
  <c r="AH544" i="4"/>
  <c r="AF544" i="4"/>
  <c r="AZ560" i="4"/>
  <c r="AX560" i="4"/>
  <c r="AF495" i="4"/>
  <c r="AI495" i="4" s="1"/>
  <c r="Q501" i="4"/>
  <c r="O501" i="4"/>
  <c r="AZ502" i="4"/>
  <c r="AX502" i="4"/>
  <c r="Q504" i="4"/>
  <c r="O504" i="4"/>
  <c r="O506" i="4"/>
  <c r="Q507" i="4"/>
  <c r="R507" i="4" s="1"/>
  <c r="O508" i="4"/>
  <c r="R508" i="4" s="1"/>
  <c r="Q513" i="4"/>
  <c r="O513" i="4"/>
  <c r="O515" i="4"/>
  <c r="Q516" i="4"/>
  <c r="AH521" i="4"/>
  <c r="AF521" i="4"/>
  <c r="Q525" i="4"/>
  <c r="O525" i="4"/>
  <c r="AH525" i="4"/>
  <c r="AZ526" i="4"/>
  <c r="AX526" i="4"/>
  <c r="AZ529" i="4"/>
  <c r="AX529" i="4"/>
  <c r="AX532" i="4"/>
  <c r="AZ532" i="4"/>
  <c r="AH533" i="4"/>
  <c r="AF533" i="4"/>
  <c r="AH497" i="4"/>
  <c r="AI497" i="4" s="1"/>
  <c r="Q499" i="4"/>
  <c r="R499" i="4" s="1"/>
  <c r="AH508" i="4"/>
  <c r="AI508" i="4" s="1"/>
  <c r="Q511" i="4"/>
  <c r="R511" i="4" s="1"/>
  <c r="AH513" i="4"/>
  <c r="AI513" i="4" s="1"/>
  <c r="Q518" i="4"/>
  <c r="R518" i="4" s="1"/>
  <c r="Q520" i="4"/>
  <c r="R520" i="4" s="1"/>
  <c r="AZ520" i="4"/>
  <c r="BA520" i="4" s="1"/>
  <c r="Q521" i="4"/>
  <c r="R521" i="4" s="1"/>
  <c r="AH522" i="4"/>
  <c r="AI522" i="4" s="1"/>
  <c r="AZ524" i="4"/>
  <c r="BA524" i="4" s="1"/>
  <c r="AH526" i="4"/>
  <c r="AI526" i="4" s="1"/>
  <c r="Q531" i="4"/>
  <c r="O531" i="4"/>
  <c r="O532" i="4"/>
  <c r="AH532" i="4"/>
  <c r="AF532" i="4"/>
  <c r="Q533" i="4"/>
  <c r="AF538" i="4"/>
  <c r="AZ538" i="4"/>
  <c r="AX538" i="4"/>
  <c r="AZ541" i="4"/>
  <c r="O544" i="4"/>
  <c r="AF545" i="4"/>
  <c r="AZ545" i="4"/>
  <c r="AX545" i="4"/>
  <c r="AF551" i="4"/>
  <c r="AH551" i="4"/>
  <c r="AX568" i="4"/>
  <c r="AZ568" i="4"/>
  <c r="AX528" i="4"/>
  <c r="BA528" i="4" s="1"/>
  <c r="Q532" i="4"/>
  <c r="O533" i="4"/>
  <c r="AF534" i="4"/>
  <c r="AI534" i="4" s="1"/>
  <c r="AZ534" i="4"/>
  <c r="AX534" i="4"/>
  <c r="Q538" i="4"/>
  <c r="O538" i="4"/>
  <c r="AH538" i="4"/>
  <c r="AZ539" i="4"/>
  <c r="AX539" i="4"/>
  <c r="AX540" i="4"/>
  <c r="BA540" i="4" s="1"/>
  <c r="AH541" i="4"/>
  <c r="AF541" i="4"/>
  <c r="AX541" i="4"/>
  <c r="AF542" i="4"/>
  <c r="AI542" i="4" s="1"/>
  <c r="AZ542" i="4"/>
  <c r="AX542" i="4"/>
  <c r="Q544" i="4"/>
  <c r="AH545" i="4"/>
  <c r="AZ547" i="4"/>
  <c r="AX547" i="4"/>
  <c r="AF560" i="4"/>
  <c r="AH560" i="4"/>
  <c r="AF530" i="4"/>
  <c r="AI530" i="4" s="1"/>
  <c r="AZ530" i="4"/>
  <c r="AX530" i="4"/>
  <c r="Q534" i="4"/>
  <c r="O534" i="4"/>
  <c r="AZ535" i="4"/>
  <c r="AX535" i="4"/>
  <c r="AX536" i="4"/>
  <c r="BA536" i="4" s="1"/>
  <c r="AH537" i="4"/>
  <c r="AF537" i="4"/>
  <c r="Q539" i="4"/>
  <c r="O539" i="4"/>
  <c r="O540" i="4"/>
  <c r="R540" i="4" s="1"/>
  <c r="AH540" i="4"/>
  <c r="AF540" i="4"/>
  <c r="Q541" i="4"/>
  <c r="R541" i="4" s="1"/>
  <c r="Q542" i="4"/>
  <c r="O542" i="4"/>
  <c r="Q546" i="4"/>
  <c r="O546" i="4"/>
  <c r="Q547" i="4"/>
  <c r="O547" i="4"/>
  <c r="AZ548" i="4"/>
  <c r="AX548" i="4"/>
  <c r="AZ551" i="4"/>
  <c r="AX551" i="4"/>
  <c r="Q556" i="4"/>
  <c r="O556" i="4"/>
  <c r="Q565" i="4"/>
  <c r="O565" i="4"/>
  <c r="AX569" i="4"/>
  <c r="AZ569" i="4"/>
  <c r="O571" i="4"/>
  <c r="Q571" i="4"/>
  <c r="AH531" i="4"/>
  <c r="AI531" i="4" s="1"/>
  <c r="AZ533" i="4"/>
  <c r="BA533" i="4" s="1"/>
  <c r="AH535" i="4"/>
  <c r="AI535" i="4" s="1"/>
  <c r="AZ537" i="4"/>
  <c r="BA537" i="4" s="1"/>
  <c r="AH539" i="4"/>
  <c r="AI539" i="4" s="1"/>
  <c r="Q548" i="4"/>
  <c r="O548" i="4"/>
  <c r="O549" i="4"/>
  <c r="AH549" i="4"/>
  <c r="AF549" i="4"/>
  <c r="Q551" i="4"/>
  <c r="O551" i="4"/>
  <c r="AZ552" i="4"/>
  <c r="AX552" i="4"/>
  <c r="AZ553" i="4"/>
  <c r="AX553" i="4"/>
  <c r="AF557" i="4"/>
  <c r="AH558" i="4"/>
  <c r="AF558" i="4"/>
  <c r="Q560" i="4"/>
  <c r="O560" i="4"/>
  <c r="AZ561" i="4"/>
  <c r="AX561" i="4"/>
  <c r="AX562" i="4"/>
  <c r="AH563" i="4"/>
  <c r="AF563" i="4"/>
  <c r="Q568" i="4"/>
  <c r="O568" i="4"/>
  <c r="Q569" i="4"/>
  <c r="AH569" i="4"/>
  <c r="AF569" i="4"/>
  <c r="Q570" i="4"/>
  <c r="O570" i="4"/>
  <c r="Q573" i="4"/>
  <c r="O573" i="4"/>
  <c r="AZ574" i="4"/>
  <c r="AX574" i="4"/>
  <c r="AF575" i="4"/>
  <c r="AI575" i="4" s="1"/>
  <c r="AZ546" i="4"/>
  <c r="Q549" i="4"/>
  <c r="Q552" i="4"/>
  <c r="O552" i="4"/>
  <c r="O553" i="4"/>
  <c r="Q555" i="4"/>
  <c r="O555" i="4"/>
  <c r="Q557" i="4"/>
  <c r="O557" i="4"/>
  <c r="AH557" i="4"/>
  <c r="Q558" i="4"/>
  <c r="O559" i="4"/>
  <c r="Q561" i="4"/>
  <c r="O561" i="4"/>
  <c r="O562" i="4"/>
  <c r="R562" i="4" s="1"/>
  <c r="AH562" i="4"/>
  <c r="AF562" i="4"/>
  <c r="AZ562" i="4"/>
  <c r="BA562" i="4" s="1"/>
  <c r="Q563" i="4"/>
  <c r="R563" i="4" s="1"/>
  <c r="AF564" i="4"/>
  <c r="AI564" i="4" s="1"/>
  <c r="AZ564" i="4"/>
  <c r="AX564" i="4"/>
  <c r="AZ565" i="4"/>
  <c r="AX565" i="4"/>
  <c r="AX566" i="4"/>
  <c r="BA566" i="4" s="1"/>
  <c r="O569" i="4"/>
  <c r="AZ573" i="4"/>
  <c r="AX573" i="4"/>
  <c r="AX546" i="4"/>
  <c r="Q550" i="4"/>
  <c r="R550" i="4" s="1"/>
  <c r="AH550" i="4"/>
  <c r="AF550" i="4"/>
  <c r="Q553" i="4"/>
  <c r="Q554" i="4"/>
  <c r="O554" i="4"/>
  <c r="AH556" i="4"/>
  <c r="AF556" i="4"/>
  <c r="O558" i="4"/>
  <c r="Q559" i="4"/>
  <c r="Q564" i="4"/>
  <c r="O564" i="4"/>
  <c r="AH565" i="4"/>
  <c r="AI565" i="4" s="1"/>
  <c r="O566" i="4"/>
  <c r="R566" i="4" s="1"/>
  <c r="AH566" i="4"/>
  <c r="AF566" i="4"/>
  <c r="Q567" i="4"/>
  <c r="R567" i="4" s="1"/>
  <c r="AZ567" i="4"/>
  <c r="AX567" i="4"/>
  <c r="AZ583" i="4"/>
  <c r="AX583" i="4"/>
  <c r="AH548" i="4"/>
  <c r="AI548" i="4" s="1"/>
  <c r="AH552" i="4"/>
  <c r="AI552" i="4" s="1"/>
  <c r="AH553" i="4"/>
  <c r="AI553" i="4" s="1"/>
  <c r="AH554" i="4"/>
  <c r="AI554" i="4" s="1"/>
  <c r="AZ556" i="4"/>
  <c r="BA556" i="4" s="1"/>
  <c r="AH559" i="4"/>
  <c r="AI559" i="4" s="1"/>
  <c r="AH561" i="4"/>
  <c r="AI561" i="4" s="1"/>
  <c r="AZ563" i="4"/>
  <c r="BA563" i="4" s="1"/>
  <c r="AH574" i="4"/>
  <c r="O575" i="4"/>
  <c r="O576" i="4"/>
  <c r="AH576" i="4"/>
  <c r="AF576" i="4"/>
  <c r="AZ577" i="4"/>
  <c r="Q579" i="4"/>
  <c r="O579" i="4"/>
  <c r="Q581" i="4"/>
  <c r="O581" i="4"/>
  <c r="AX571" i="4"/>
  <c r="AZ572" i="4"/>
  <c r="BA572" i="4" s="1"/>
  <c r="Q574" i="4"/>
  <c r="O574" i="4"/>
  <c r="AF574" i="4"/>
  <c r="Q575" i="4"/>
  <c r="Q576" i="4"/>
  <c r="AH577" i="4"/>
  <c r="AF577" i="4"/>
  <c r="AX577" i="4"/>
  <c r="Q588" i="4"/>
  <c r="O588" i="4"/>
  <c r="AH589" i="4"/>
  <c r="AF589" i="4"/>
  <c r="AZ571" i="4"/>
  <c r="AH572" i="4"/>
  <c r="AF572" i="4"/>
  <c r="Q577" i="4"/>
  <c r="R577" i="4" s="1"/>
  <c r="Q578" i="4"/>
  <c r="O578" i="4"/>
  <c r="AZ578" i="4"/>
  <c r="AX578" i="4"/>
  <c r="Q580" i="4"/>
  <c r="O580" i="4"/>
  <c r="AH595" i="4"/>
  <c r="AF595" i="4"/>
  <c r="O583" i="4"/>
  <c r="R583" i="4" s="1"/>
  <c r="AZ584" i="4"/>
  <c r="AX584" i="4"/>
  <c r="AZ585" i="4"/>
  <c r="AX585" i="4"/>
  <c r="AX590" i="4"/>
  <c r="AH594" i="4"/>
  <c r="AF594" i="4"/>
  <c r="Q596" i="4"/>
  <c r="O596" i="4"/>
  <c r="AH580" i="4"/>
  <c r="AH581" i="4"/>
  <c r="AF581" i="4"/>
  <c r="Q582" i="4"/>
  <c r="O582" i="4"/>
  <c r="Q584" i="4"/>
  <c r="O584" i="4"/>
  <c r="O585" i="4"/>
  <c r="AZ586" i="4"/>
  <c r="AX586" i="4"/>
  <c r="AZ587" i="4"/>
  <c r="AX587" i="4"/>
  <c r="Q590" i="4"/>
  <c r="O590" i="4"/>
  <c r="AZ590" i="4"/>
  <c r="Q591" i="4"/>
  <c r="O591" i="4"/>
  <c r="AH593" i="4"/>
  <c r="AF593" i="4"/>
  <c r="AH579" i="4"/>
  <c r="AI579" i="4" s="1"/>
  <c r="AF580" i="4"/>
  <c r="AH582" i="4"/>
  <c r="AI582" i="4" s="1"/>
  <c r="Q585" i="4"/>
  <c r="Q586" i="4"/>
  <c r="O586" i="4"/>
  <c r="O587" i="4"/>
  <c r="R587" i="4" s="1"/>
  <c r="O592" i="4"/>
  <c r="R592" i="4" s="1"/>
  <c r="Q601" i="4"/>
  <c r="O601" i="4"/>
  <c r="AH583" i="4"/>
  <c r="AI583" i="4" s="1"/>
  <c r="AH584" i="4"/>
  <c r="AI584" i="4" s="1"/>
  <c r="AH585" i="4"/>
  <c r="AI585" i="4" s="1"/>
  <c r="AH586" i="4"/>
  <c r="AI586" i="4" s="1"/>
  <c r="AH587" i="4"/>
  <c r="AI587" i="4" s="1"/>
  <c r="Q589" i="4"/>
  <c r="R589" i="4" s="1"/>
  <c r="AH598" i="4"/>
  <c r="AF598" i="4"/>
  <c r="Q600" i="4"/>
  <c r="O600" i="4"/>
  <c r="Q604" i="4"/>
  <c r="AH604" i="4"/>
  <c r="AF604" i="4"/>
  <c r="AH605" i="4"/>
  <c r="AF605" i="4"/>
  <c r="Q607" i="4"/>
  <c r="O607" i="4"/>
  <c r="AH609" i="4"/>
  <c r="AF609" i="4"/>
  <c r="Q611" i="4"/>
  <c r="O611" i="4"/>
  <c r="AH596" i="4"/>
  <c r="AF596" i="4"/>
  <c r="Q603" i="4"/>
  <c r="O603" i="4"/>
  <c r="O604" i="4"/>
  <c r="O606" i="4"/>
  <c r="O610" i="4"/>
  <c r="Q595" i="4"/>
  <c r="R595" i="4" s="1"/>
  <c r="O597" i="4"/>
  <c r="R597" i="4" s="1"/>
  <c r="Q599" i="4"/>
  <c r="O599" i="4"/>
  <c r="AH600" i="4"/>
  <c r="AF600" i="4"/>
  <c r="AF601" i="4"/>
  <c r="AI601" i="4" s="1"/>
  <c r="O602" i="4"/>
  <c r="R602" i="4" s="1"/>
  <c r="Q605" i="4"/>
  <c r="O605" i="4"/>
  <c r="Q606" i="4"/>
  <c r="AH607" i="4"/>
  <c r="AF607" i="4"/>
  <c r="Q609" i="4"/>
  <c r="O609" i="4"/>
  <c r="Q610" i="4"/>
  <c r="AH611" i="4"/>
  <c r="AF611" i="4"/>
  <c r="AH597" i="4"/>
  <c r="AI597" i="4" s="1"/>
  <c r="Q598" i="4"/>
  <c r="R598" i="4" s="1"/>
  <c r="AH602" i="4"/>
  <c r="AI602" i="4" s="1"/>
  <c r="AH606" i="4"/>
  <c r="AI606" i="4" s="1"/>
  <c r="AH608" i="4"/>
  <c r="AI608" i="4" s="1"/>
  <c r="AH610" i="4"/>
  <c r="AI610" i="4" s="1"/>
  <c r="AI529" i="4" l="1"/>
  <c r="AL529" i="4" s="1"/>
  <c r="AM529" i="4" s="1"/>
  <c r="R332" i="4"/>
  <c r="T332" i="4" s="1"/>
  <c r="U332" i="4" s="1"/>
  <c r="Q200" i="4"/>
  <c r="R200" i="4" s="1"/>
  <c r="T200" i="4" s="1"/>
  <c r="U200" i="4" s="1"/>
  <c r="AI244" i="4"/>
  <c r="AL244" i="4" s="1"/>
  <c r="AM244" i="4" s="1"/>
  <c r="R333" i="4"/>
  <c r="T333" i="4" s="1"/>
  <c r="U333" i="4" s="1"/>
  <c r="Q203" i="4"/>
  <c r="R203" i="4" s="1"/>
  <c r="R594" i="4"/>
  <c r="T594" i="4" s="1"/>
  <c r="U594" i="4" s="1"/>
  <c r="X594" i="4" s="1"/>
  <c r="Y594" i="4" s="1"/>
  <c r="Z594" i="4" s="1"/>
  <c r="AI546" i="4"/>
  <c r="AL546" i="4" s="1"/>
  <c r="AM546" i="4" s="1"/>
  <c r="AO546" i="4" s="1"/>
  <c r="AP546" i="4" s="1"/>
  <c r="AQ546" i="4" s="1"/>
  <c r="BJ546" i="4" s="1"/>
  <c r="AI367" i="4"/>
  <c r="AL367" i="4" s="1"/>
  <c r="AM367" i="4" s="1"/>
  <c r="AI257" i="4"/>
  <c r="AL257" i="4" s="1"/>
  <c r="AM257" i="4" s="1"/>
  <c r="AI282" i="4"/>
  <c r="AL282" i="4" s="1"/>
  <c r="AM282" i="4" s="1"/>
  <c r="AI234" i="4"/>
  <c r="AL234" i="4" s="1"/>
  <c r="AM234" i="4" s="1"/>
  <c r="R135" i="4"/>
  <c r="T135" i="4" s="1"/>
  <c r="U135" i="4" s="1"/>
  <c r="AI428" i="4"/>
  <c r="AL428" i="4" s="1"/>
  <c r="AM428" i="4" s="1"/>
  <c r="AO428" i="4" s="1"/>
  <c r="AP428" i="4" s="1"/>
  <c r="AQ428" i="4" s="1"/>
  <c r="BJ428" i="4" s="1"/>
  <c r="AI315" i="4"/>
  <c r="AL315" i="4" s="1"/>
  <c r="AM315" i="4" s="1"/>
  <c r="AO315" i="4" s="1"/>
  <c r="AP315" i="4" s="1"/>
  <c r="AQ315" i="4" s="1"/>
  <c r="BJ315" i="4" s="1"/>
  <c r="AI498" i="4"/>
  <c r="AL498" i="4" s="1"/>
  <c r="R30" i="4"/>
  <c r="T30" i="4" s="1"/>
  <c r="U30" i="4" s="1"/>
  <c r="AI70" i="4"/>
  <c r="AL70" i="4" s="1"/>
  <c r="AM70" i="4" s="1"/>
  <c r="R53" i="4"/>
  <c r="T53" i="4" s="1"/>
  <c r="U53" i="4" s="1"/>
  <c r="X53" i="4" s="1"/>
  <c r="Y53" i="4" s="1"/>
  <c r="Z53" i="4" s="1"/>
  <c r="BA576" i="4"/>
  <c r="BD576" i="4" s="1"/>
  <c r="BE576" i="4" s="1"/>
  <c r="AI404" i="4"/>
  <c r="AL404" i="4" s="1"/>
  <c r="AM404" i="4" s="1"/>
  <c r="AO404" i="4" s="1"/>
  <c r="AP404" i="4" s="1"/>
  <c r="AQ404" i="4" s="1"/>
  <c r="BJ404" i="4" s="1"/>
  <c r="AI294" i="4"/>
  <c r="AL294" i="4" s="1"/>
  <c r="AM294" i="4" s="1"/>
  <c r="AI222" i="4"/>
  <c r="AL222" i="4" s="1"/>
  <c r="AM222" i="4" s="1"/>
  <c r="R248" i="4"/>
  <c r="T248" i="4" s="1"/>
  <c r="U248" i="4" s="1"/>
  <c r="R34" i="4"/>
  <c r="T34" i="4" s="1"/>
  <c r="U34" i="4" s="1"/>
  <c r="AI571" i="4"/>
  <c r="AL571" i="4" s="1"/>
  <c r="AM571" i="4" s="1"/>
  <c r="R528" i="4"/>
  <c r="T528" i="4" s="1"/>
  <c r="U528" i="4" s="1"/>
  <c r="AI573" i="4"/>
  <c r="AL573" i="4" s="1"/>
  <c r="AM573" i="4" s="1"/>
  <c r="AI277" i="4"/>
  <c r="AL277" i="4" s="1"/>
  <c r="AM277" i="4" s="1"/>
  <c r="R460" i="4"/>
  <c r="T460" i="4" s="1"/>
  <c r="U460" i="4" s="1"/>
  <c r="X460" i="4" s="1"/>
  <c r="Y460" i="4" s="1"/>
  <c r="Z460" i="4" s="1"/>
  <c r="AI319" i="4"/>
  <c r="AL319" i="4" s="1"/>
  <c r="AM319" i="4" s="1"/>
  <c r="R316" i="4"/>
  <c r="T316" i="4" s="1"/>
  <c r="U316" i="4" s="1"/>
  <c r="R310" i="4"/>
  <c r="T310" i="4" s="1"/>
  <c r="U310" i="4" s="1"/>
  <c r="R218" i="4"/>
  <c r="T218" i="4" s="1"/>
  <c r="U218" i="4" s="1"/>
  <c r="BA275" i="4"/>
  <c r="BD275" i="4" s="1"/>
  <c r="BE275" i="4" s="1"/>
  <c r="BA527" i="4"/>
  <c r="BD527" i="4" s="1"/>
  <c r="BE527" i="4" s="1"/>
  <c r="BA549" i="4"/>
  <c r="BD549" i="4" s="1"/>
  <c r="BE549" i="4" s="1"/>
  <c r="BG549" i="4" s="1"/>
  <c r="BH549" i="4" s="1"/>
  <c r="BI549" i="4" s="1"/>
  <c r="AI555" i="4"/>
  <c r="AL555" i="4" s="1"/>
  <c r="AM555" i="4" s="1"/>
  <c r="AI517" i="4"/>
  <c r="AL517" i="4" s="1"/>
  <c r="AM517" i="4" s="1"/>
  <c r="AO517" i="4" s="1"/>
  <c r="AP517" i="4" s="1"/>
  <c r="AQ517" i="4" s="1"/>
  <c r="BJ517" i="4" s="1"/>
  <c r="AI137" i="4"/>
  <c r="AL137" i="4" s="1"/>
  <c r="AM137" i="4" s="1"/>
  <c r="BA215" i="4"/>
  <c r="BD215" i="4" s="1"/>
  <c r="BE215" i="4" s="1"/>
  <c r="R208" i="4"/>
  <c r="T208" i="4" s="1"/>
  <c r="U208" i="4" s="1"/>
  <c r="AI502" i="4"/>
  <c r="AL502" i="4" s="1"/>
  <c r="AM502" i="4" s="1"/>
  <c r="AI578" i="4"/>
  <c r="AL578" i="4" s="1"/>
  <c r="AM578" i="4" s="1"/>
  <c r="AI293" i="4"/>
  <c r="AL293" i="4" s="1"/>
  <c r="AM293" i="4" s="1"/>
  <c r="AI238" i="4"/>
  <c r="AL238" i="4" s="1"/>
  <c r="AM238" i="4" s="1"/>
  <c r="BA587" i="4"/>
  <c r="BD587" i="4" s="1"/>
  <c r="BE587" i="4" s="1"/>
  <c r="AI239" i="4"/>
  <c r="AL239" i="4" s="1"/>
  <c r="AM239" i="4" s="1"/>
  <c r="R497" i="4"/>
  <c r="T497" i="4" s="1"/>
  <c r="U497" i="4" s="1"/>
  <c r="R35" i="4"/>
  <c r="T35" i="4" s="1"/>
  <c r="U35" i="4" s="1"/>
  <c r="AI233" i="4"/>
  <c r="AL233" i="4" s="1"/>
  <c r="AM233" i="4" s="1"/>
  <c r="AF25" i="4"/>
  <c r="AI25" i="4" s="1"/>
  <c r="AL25" i="4" s="1"/>
  <c r="AM25" i="4" s="1"/>
  <c r="R131" i="4"/>
  <c r="T131" i="4" s="1"/>
  <c r="U131" i="4" s="1"/>
  <c r="W131" i="4" s="1"/>
  <c r="X131" i="4" s="1"/>
  <c r="Y131" i="4" s="1"/>
  <c r="Z131" i="4" s="1"/>
  <c r="R68" i="4"/>
  <c r="T68" i="4" s="1"/>
  <c r="U68" i="4" s="1"/>
  <c r="BA567" i="4"/>
  <c r="BD567" i="4" s="1"/>
  <c r="BE567" i="4" s="1"/>
  <c r="R559" i="4"/>
  <c r="T559" i="4" s="1"/>
  <c r="U559" i="4" s="1"/>
  <c r="X559" i="4" s="1"/>
  <c r="Y559" i="4" s="1"/>
  <c r="Z559" i="4" s="1"/>
  <c r="BA541" i="4"/>
  <c r="BD541" i="4" s="1"/>
  <c r="BE541" i="4" s="1"/>
  <c r="R533" i="4"/>
  <c r="T533" i="4" s="1"/>
  <c r="U533" i="4" s="1"/>
  <c r="R522" i="4"/>
  <c r="T522" i="4" s="1"/>
  <c r="U522" i="4" s="1"/>
  <c r="R498" i="4"/>
  <c r="T498" i="4" s="1"/>
  <c r="U498" i="4" s="1"/>
  <c r="AI543" i="4"/>
  <c r="AL543" i="4" s="1"/>
  <c r="AM543" i="4" s="1"/>
  <c r="AO543" i="4" s="1"/>
  <c r="AP543" i="4" s="1"/>
  <c r="AQ543" i="4" s="1"/>
  <c r="BJ543" i="4" s="1"/>
  <c r="AI248" i="4"/>
  <c r="AL248" i="4" s="1"/>
  <c r="AM248" i="4" s="1"/>
  <c r="R502" i="4"/>
  <c r="T502" i="4" s="1"/>
  <c r="U502" i="4" s="1"/>
  <c r="X502" i="4" s="1"/>
  <c r="Y502" i="4" s="1"/>
  <c r="Z502" i="4" s="1"/>
  <c r="R484" i="4"/>
  <c r="T484" i="4" s="1"/>
  <c r="U484" i="4" s="1"/>
  <c r="X484" i="4" s="1"/>
  <c r="Y484" i="4" s="1"/>
  <c r="Z484" i="4" s="1"/>
  <c r="R473" i="4"/>
  <c r="T473" i="4" s="1"/>
  <c r="U473" i="4" s="1"/>
  <c r="AI409" i="4"/>
  <c r="AL409" i="4" s="1"/>
  <c r="AM409" i="4" s="1"/>
  <c r="AI341" i="4"/>
  <c r="AL341" i="4" s="1"/>
  <c r="AM341" i="4" s="1"/>
  <c r="R260" i="4"/>
  <c r="T260" i="4" s="1"/>
  <c r="U260" i="4" s="1"/>
  <c r="R251" i="4"/>
  <c r="T251" i="4" s="1"/>
  <c r="U251" i="4" s="1"/>
  <c r="R98" i="4"/>
  <c r="T98" i="4" s="1"/>
  <c r="U98" i="4" s="1"/>
  <c r="AI79" i="4"/>
  <c r="AL79" i="4" s="1"/>
  <c r="AM79" i="4" s="1"/>
  <c r="AI226" i="4"/>
  <c r="AL226" i="4" s="1"/>
  <c r="AM226" i="4" s="1"/>
  <c r="R379" i="4"/>
  <c r="T379" i="4" s="1"/>
  <c r="U379" i="4" s="1"/>
  <c r="AI270" i="4"/>
  <c r="AL270" i="4" s="1"/>
  <c r="AM270" i="4" s="1"/>
  <c r="R584" i="4"/>
  <c r="T584" i="4" s="1"/>
  <c r="U584" i="4" s="1"/>
  <c r="R234" i="4"/>
  <c r="T234" i="4" s="1"/>
  <c r="U234" i="4" s="1"/>
  <c r="AI228" i="4"/>
  <c r="AL228" i="4" s="1"/>
  <c r="AM228" i="4" s="1"/>
  <c r="AI154" i="4"/>
  <c r="AL154" i="4" s="1"/>
  <c r="AM154" i="4" s="1"/>
  <c r="R65" i="4"/>
  <c r="T65" i="4" s="1"/>
  <c r="U65" i="4" s="1"/>
  <c r="R38" i="4"/>
  <c r="T38" i="4" s="1"/>
  <c r="U38" i="4" s="1"/>
  <c r="AI380" i="4"/>
  <c r="AL380" i="4" s="1"/>
  <c r="AM380" i="4" s="1"/>
  <c r="AI412" i="4"/>
  <c r="AL412" i="4" s="1"/>
  <c r="AM412" i="4" s="1"/>
  <c r="AO412" i="4" s="1"/>
  <c r="AP412" i="4" s="1"/>
  <c r="AQ412" i="4" s="1"/>
  <c r="BJ412" i="4" s="1"/>
  <c r="R462" i="4"/>
  <c r="T462" i="4" s="1"/>
  <c r="U462" i="4" s="1"/>
  <c r="R457" i="4"/>
  <c r="T457" i="4" s="1"/>
  <c r="U457" i="4" s="1"/>
  <c r="X457" i="4" s="1"/>
  <c r="Y457" i="4" s="1"/>
  <c r="Z457" i="4" s="1"/>
  <c r="R447" i="4"/>
  <c r="T447" i="4" s="1"/>
  <c r="U447" i="4" s="1"/>
  <c r="AI425" i="4"/>
  <c r="AL425" i="4" s="1"/>
  <c r="AM425" i="4" s="1"/>
  <c r="AI344" i="4"/>
  <c r="AL344" i="4" s="1"/>
  <c r="AM344" i="4" s="1"/>
  <c r="R325" i="4"/>
  <c r="T325" i="4" s="1"/>
  <c r="U325" i="4" s="1"/>
  <c r="AI269" i="4"/>
  <c r="AL269" i="4" s="1"/>
  <c r="AM269" i="4" s="1"/>
  <c r="R360" i="4"/>
  <c r="T360" i="4" s="1"/>
  <c r="U360" i="4" s="1"/>
  <c r="R315" i="4"/>
  <c r="T315" i="4" s="1"/>
  <c r="U315" i="4" s="1"/>
  <c r="AI279" i="4"/>
  <c r="AL279" i="4" s="1"/>
  <c r="AM279" i="4" s="1"/>
  <c r="R246" i="4"/>
  <c r="T246" i="4" s="1"/>
  <c r="U246" i="4" s="1"/>
  <c r="AI215" i="4"/>
  <c r="AL215" i="4" s="1"/>
  <c r="AM215" i="4" s="1"/>
  <c r="R241" i="4"/>
  <c r="T241" i="4" s="1"/>
  <c r="U241" i="4" s="1"/>
  <c r="X241" i="4" s="1"/>
  <c r="Y241" i="4" s="1"/>
  <c r="Z241" i="4" s="1"/>
  <c r="R290" i="4"/>
  <c r="T290" i="4" s="1"/>
  <c r="U290" i="4" s="1"/>
  <c r="AI444" i="4"/>
  <c r="AL444" i="4" s="1"/>
  <c r="AM444" i="4" s="1"/>
  <c r="AI129" i="4"/>
  <c r="AL129" i="4" s="1"/>
  <c r="AM129" i="4" s="1"/>
  <c r="AI420" i="4"/>
  <c r="AL420" i="4" s="1"/>
  <c r="AM420" i="4" s="1"/>
  <c r="BA553" i="4"/>
  <c r="BD553" i="4" s="1"/>
  <c r="BE553" i="4" s="1"/>
  <c r="AI446" i="4"/>
  <c r="AL446" i="4" s="1"/>
  <c r="AM446" i="4" s="1"/>
  <c r="R495" i="4"/>
  <c r="T495" i="4" s="1"/>
  <c r="U495" i="4" s="1"/>
  <c r="X495" i="4" s="1"/>
  <c r="Y495" i="4" s="1"/>
  <c r="Z495" i="4" s="1"/>
  <c r="R303" i="4"/>
  <c r="T303" i="4" s="1"/>
  <c r="U303" i="4" s="1"/>
  <c r="AH138" i="4"/>
  <c r="AI138" i="4" s="1"/>
  <c r="AL138" i="4" s="1"/>
  <c r="AM138" i="4" s="1"/>
  <c r="AI478" i="4"/>
  <c r="AL478" i="4" s="1"/>
  <c r="AM478" i="4" s="1"/>
  <c r="R515" i="4"/>
  <c r="T515" i="4" s="1"/>
  <c r="U515" i="4" s="1"/>
  <c r="AI528" i="4"/>
  <c r="AL528" i="4" s="1"/>
  <c r="AM528" i="4" s="1"/>
  <c r="AI525" i="4"/>
  <c r="AL525" i="4" s="1"/>
  <c r="AM525" i="4" s="1"/>
  <c r="R487" i="4"/>
  <c r="T487" i="4" s="1"/>
  <c r="U487" i="4" s="1"/>
  <c r="X487" i="4" s="1"/>
  <c r="Y487" i="4" s="1"/>
  <c r="Z487" i="4" s="1"/>
  <c r="AI431" i="4"/>
  <c r="AL431" i="4" s="1"/>
  <c r="AM431" i="4" s="1"/>
  <c r="R426" i="4"/>
  <c r="T426" i="4" s="1"/>
  <c r="U426" i="4" s="1"/>
  <c r="AI406" i="4"/>
  <c r="AL406" i="4" s="1"/>
  <c r="AM406" i="4" s="1"/>
  <c r="R393" i="4"/>
  <c r="T393" i="4" s="1"/>
  <c r="U393" i="4" s="1"/>
  <c r="O202" i="4"/>
  <c r="R202" i="4" s="1"/>
  <c r="T202" i="4" s="1"/>
  <c r="U202" i="4" s="1"/>
  <c r="X202" i="4" s="1"/>
  <c r="Y202" i="4" s="1"/>
  <c r="Z202" i="4" s="1"/>
  <c r="AI174" i="4"/>
  <c r="AL174" i="4" s="1"/>
  <c r="AM174" i="4" s="1"/>
  <c r="AI172" i="4"/>
  <c r="AL172" i="4" s="1"/>
  <c r="AM172" i="4" s="1"/>
  <c r="AI170" i="4"/>
  <c r="AL170" i="4" s="1"/>
  <c r="AM170" i="4" s="1"/>
  <c r="AI163" i="4"/>
  <c r="AL163" i="4" s="1"/>
  <c r="AM163" i="4" s="1"/>
  <c r="R607" i="4"/>
  <c r="T607" i="4" s="1"/>
  <c r="U607" i="4" s="1"/>
  <c r="X607" i="4" s="1"/>
  <c r="Y607" i="4" s="1"/>
  <c r="Z607" i="4" s="1"/>
  <c r="R500" i="4"/>
  <c r="T500" i="4" s="1"/>
  <c r="U500" i="4" s="1"/>
  <c r="R496" i="4"/>
  <c r="T496" i="4" s="1"/>
  <c r="U496" i="4" s="1"/>
  <c r="R380" i="4"/>
  <c r="T380" i="4" s="1"/>
  <c r="U380" i="4" s="1"/>
  <c r="AH139" i="4"/>
  <c r="AI139" i="4" s="1"/>
  <c r="AL139" i="4" s="1"/>
  <c r="AM139" i="4" s="1"/>
  <c r="AI408" i="4"/>
  <c r="AL408" i="4" s="1"/>
  <c r="AM408" i="4" s="1"/>
  <c r="AO408" i="4" s="1"/>
  <c r="AP408" i="4" s="1"/>
  <c r="AQ408" i="4" s="1"/>
  <c r="BJ408" i="4" s="1"/>
  <c r="BA518" i="4"/>
  <c r="BD518" i="4" s="1"/>
  <c r="BE518" i="4" s="1"/>
  <c r="BG518" i="4" s="1"/>
  <c r="BH518" i="4" s="1"/>
  <c r="BA574" i="4"/>
  <c r="BD574" i="4" s="1"/>
  <c r="BE574" i="4" s="1"/>
  <c r="R560" i="4"/>
  <c r="T560" i="4" s="1"/>
  <c r="U560" i="4" s="1"/>
  <c r="AI540" i="4"/>
  <c r="AL540" i="4" s="1"/>
  <c r="AM540" i="4" s="1"/>
  <c r="AI450" i="4"/>
  <c r="AL450" i="4" s="1"/>
  <c r="AM450" i="4" s="1"/>
  <c r="AI491" i="4"/>
  <c r="AL491" i="4" s="1"/>
  <c r="AM491" i="4" s="1"/>
  <c r="AI427" i="4"/>
  <c r="AL427" i="4" s="1"/>
  <c r="AM427" i="4" s="1"/>
  <c r="R423" i="4"/>
  <c r="T423" i="4" s="1"/>
  <c r="U423" i="4" s="1"/>
  <c r="AI414" i="4"/>
  <c r="AL414" i="4" s="1"/>
  <c r="AM414" i="4" s="1"/>
  <c r="R412" i="4"/>
  <c r="T412" i="4" s="1"/>
  <c r="U412" i="4" s="1"/>
  <c r="AI386" i="4"/>
  <c r="AL386" i="4" s="1"/>
  <c r="AM386" i="4" s="1"/>
  <c r="R411" i="4"/>
  <c r="T411" i="4" s="1"/>
  <c r="U411" i="4" s="1"/>
  <c r="AI393" i="4"/>
  <c r="AL393" i="4" s="1"/>
  <c r="AM393" i="4" s="1"/>
  <c r="R383" i="4"/>
  <c r="T383" i="4" s="1"/>
  <c r="U383" i="4" s="1"/>
  <c r="AI192" i="4"/>
  <c r="AL192" i="4" s="1"/>
  <c r="AM192" i="4" s="1"/>
  <c r="AI167" i="4"/>
  <c r="AL167" i="4" s="1"/>
  <c r="AM167" i="4" s="1"/>
  <c r="R165" i="4"/>
  <c r="T165" i="4" s="1"/>
  <c r="U165" i="4" s="1"/>
  <c r="R146" i="4"/>
  <c r="T146" i="4" s="1"/>
  <c r="U146" i="4" s="1"/>
  <c r="X146" i="4" s="1"/>
  <c r="Y146" i="4" s="1"/>
  <c r="Z146" i="4" s="1"/>
  <c r="R169" i="4"/>
  <c r="T169" i="4" s="1"/>
  <c r="U169" i="4" s="1"/>
  <c r="AI66" i="4"/>
  <c r="AL66" i="4" s="1"/>
  <c r="AM66" i="4" s="1"/>
  <c r="R64" i="4"/>
  <c r="T64" i="4" s="1"/>
  <c r="U64" i="4" s="1"/>
  <c r="AI78" i="4"/>
  <c r="AL78" i="4" s="1"/>
  <c r="AM78" i="4" s="1"/>
  <c r="AI72" i="4"/>
  <c r="AL72" i="4" s="1"/>
  <c r="AM72" i="4" s="1"/>
  <c r="AI62" i="4"/>
  <c r="AL62" i="4" s="1"/>
  <c r="AM62" i="4" s="1"/>
  <c r="AI311" i="4"/>
  <c r="AL311" i="4" s="1"/>
  <c r="AM311" i="4" s="1"/>
  <c r="AO311" i="4" s="1"/>
  <c r="AP311" i="4" s="1"/>
  <c r="AQ311" i="4" s="1"/>
  <c r="BJ311" i="4" s="1"/>
  <c r="AI205" i="4"/>
  <c r="AL205" i="4" s="1"/>
  <c r="AM205" i="4" s="1"/>
  <c r="AO205" i="4" s="1"/>
  <c r="AP205" i="4" s="1"/>
  <c r="AQ205" i="4" s="1"/>
  <c r="BJ205" i="4" s="1"/>
  <c r="AI290" i="4"/>
  <c r="AI261" i="4"/>
  <c r="AL261" i="4" s="1"/>
  <c r="AM261" i="4" s="1"/>
  <c r="R606" i="4"/>
  <c r="T606" i="4" s="1"/>
  <c r="U606" i="4" s="1"/>
  <c r="X606" i="4" s="1"/>
  <c r="Y606" i="4" s="1"/>
  <c r="Z606" i="4" s="1"/>
  <c r="BA573" i="4"/>
  <c r="BD573" i="4" s="1"/>
  <c r="BE573" i="4" s="1"/>
  <c r="BA548" i="4"/>
  <c r="BD548" i="4" s="1"/>
  <c r="BE548" i="4" s="1"/>
  <c r="AI560" i="4"/>
  <c r="AI551" i="4"/>
  <c r="AL551" i="4" s="1"/>
  <c r="AM551" i="4" s="1"/>
  <c r="BA532" i="4"/>
  <c r="BD532" i="4" s="1"/>
  <c r="BE532" i="4" s="1"/>
  <c r="R506" i="4"/>
  <c r="T506" i="4" s="1"/>
  <c r="U506" i="4" s="1"/>
  <c r="X506" i="4" s="1"/>
  <c r="Y506" i="4" s="1"/>
  <c r="Z506" i="4" s="1"/>
  <c r="AI472" i="4"/>
  <c r="AL472" i="4" s="1"/>
  <c r="AM472" i="4" s="1"/>
  <c r="R351" i="4"/>
  <c r="T351" i="4" s="1"/>
  <c r="U351" i="4" s="1"/>
  <c r="AI352" i="4"/>
  <c r="AL352" i="4" s="1"/>
  <c r="AM352" i="4" s="1"/>
  <c r="R334" i="4"/>
  <c r="T334" i="4" s="1"/>
  <c r="U334" i="4" s="1"/>
  <c r="AI231" i="4"/>
  <c r="AL231" i="4" s="1"/>
  <c r="AM231" i="4" s="1"/>
  <c r="R245" i="4"/>
  <c r="T245" i="4" s="1"/>
  <c r="U245" i="4" s="1"/>
  <c r="R229" i="4"/>
  <c r="T229" i="4" s="1"/>
  <c r="U229" i="4" s="1"/>
  <c r="AI250" i="4"/>
  <c r="AL250" i="4" s="1"/>
  <c r="AM250" i="4" s="1"/>
  <c r="R174" i="4"/>
  <c r="T174" i="4" s="1"/>
  <c r="U174" i="4" s="1"/>
  <c r="X174" i="4" s="1"/>
  <c r="Y174" i="4" s="1"/>
  <c r="Z174" i="4" s="1"/>
  <c r="R163" i="4"/>
  <c r="T163" i="4" s="1"/>
  <c r="U163" i="4" s="1"/>
  <c r="R196" i="4"/>
  <c r="T196" i="4" s="1"/>
  <c r="U196" i="4" s="1"/>
  <c r="X196" i="4" s="1"/>
  <c r="Y196" i="4" s="1"/>
  <c r="Z196" i="4" s="1"/>
  <c r="R153" i="4"/>
  <c r="T153" i="4" s="1"/>
  <c r="U153" i="4" s="1"/>
  <c r="R130" i="4"/>
  <c r="T130" i="4" s="1"/>
  <c r="U130" i="4" s="1"/>
  <c r="R124" i="4"/>
  <c r="T124" i="4" s="1"/>
  <c r="U124" i="4" s="1"/>
  <c r="AI117" i="4"/>
  <c r="AL117" i="4" s="1"/>
  <c r="AM117" i="4" s="1"/>
  <c r="R106" i="4"/>
  <c r="T106" i="4" s="1"/>
  <c r="U106" i="4" s="1"/>
  <c r="X106" i="4" s="1"/>
  <c r="Y106" i="4" s="1"/>
  <c r="Z106" i="4" s="1"/>
  <c r="R95" i="4"/>
  <c r="T95" i="4" s="1"/>
  <c r="U95" i="4" s="1"/>
  <c r="AI92" i="4"/>
  <c r="AL92" i="4" s="1"/>
  <c r="AM92" i="4" s="1"/>
  <c r="R92" i="4"/>
  <c r="T92" i="4" s="1"/>
  <c r="U92" i="4" s="1"/>
  <c r="X92" i="4" s="1"/>
  <c r="Y92" i="4" s="1"/>
  <c r="Z92" i="4" s="1"/>
  <c r="R88" i="4"/>
  <c r="T88" i="4" s="1"/>
  <c r="U88" i="4" s="1"/>
  <c r="X88" i="4" s="1"/>
  <c r="Y88" i="4" s="1"/>
  <c r="Z88" i="4" s="1"/>
  <c r="R72" i="4"/>
  <c r="T72" i="4" s="1"/>
  <c r="U72" i="4" s="1"/>
  <c r="AI111" i="4"/>
  <c r="AL111" i="4" s="1"/>
  <c r="AM111" i="4" s="1"/>
  <c r="R42" i="4"/>
  <c r="T42" i="4" s="1"/>
  <c r="U42" i="4" s="1"/>
  <c r="R572" i="4"/>
  <c r="T572" i="4" s="1"/>
  <c r="U572" i="4" s="1"/>
  <c r="W572" i="4" s="1"/>
  <c r="X572" i="4" s="1"/>
  <c r="Y572" i="4" s="1"/>
  <c r="Z572" i="4" s="1"/>
  <c r="R554" i="4"/>
  <c r="T554" i="4" s="1"/>
  <c r="U554" i="4" s="1"/>
  <c r="AI558" i="4"/>
  <c r="AL558" i="4" s="1"/>
  <c r="AM558" i="4" s="1"/>
  <c r="R548" i="4"/>
  <c r="T548" i="4" s="1"/>
  <c r="U548" i="4" s="1"/>
  <c r="R542" i="4"/>
  <c r="T542" i="4" s="1"/>
  <c r="U542" i="4" s="1"/>
  <c r="BA560" i="4"/>
  <c r="BD560" i="4" s="1"/>
  <c r="BE560" i="4" s="1"/>
  <c r="BA543" i="4"/>
  <c r="BD543" i="4" s="1"/>
  <c r="BE543" i="4" s="1"/>
  <c r="R535" i="4"/>
  <c r="T535" i="4" s="1"/>
  <c r="U535" i="4" s="1"/>
  <c r="R390" i="4"/>
  <c r="T390" i="4" s="1"/>
  <c r="U390" i="4" s="1"/>
  <c r="BA353" i="4"/>
  <c r="BD353" i="4" s="1"/>
  <c r="BE353" i="4" s="1"/>
  <c r="AI300" i="4"/>
  <c r="AL300" i="4" s="1"/>
  <c r="AM300" i="4" s="1"/>
  <c r="AI301" i="4"/>
  <c r="AL301" i="4" s="1"/>
  <c r="AM301" i="4" s="1"/>
  <c r="R175" i="4"/>
  <c r="T175" i="4" s="1"/>
  <c r="U175" i="4" s="1"/>
  <c r="X175" i="4" s="1"/>
  <c r="Y175" i="4" s="1"/>
  <c r="Z175" i="4" s="1"/>
  <c r="AI22" i="4"/>
  <c r="R125" i="4"/>
  <c r="T125" i="4" s="1"/>
  <c r="U125" i="4" s="1"/>
  <c r="R105" i="4"/>
  <c r="T105" i="4" s="1"/>
  <c r="U105" i="4" s="1"/>
  <c r="X105" i="4" s="1"/>
  <c r="Y105" i="4" s="1"/>
  <c r="Z105" i="4" s="1"/>
  <c r="R582" i="4"/>
  <c r="T582" i="4" s="1"/>
  <c r="U582" i="4" s="1"/>
  <c r="X582" i="4" s="1"/>
  <c r="Y582" i="4" s="1"/>
  <c r="Z582" i="4" s="1"/>
  <c r="R580" i="4"/>
  <c r="T580" i="4" s="1"/>
  <c r="U580" i="4" s="1"/>
  <c r="X580" i="4" s="1"/>
  <c r="Y580" i="4" s="1"/>
  <c r="Z580" i="4" s="1"/>
  <c r="R578" i="4"/>
  <c r="T578" i="4" s="1"/>
  <c r="U578" i="4" s="1"/>
  <c r="AI589" i="4"/>
  <c r="AL589" i="4" s="1"/>
  <c r="AM589" i="4" s="1"/>
  <c r="BA583" i="4"/>
  <c r="BD583" i="4" s="1"/>
  <c r="BE583" i="4" s="1"/>
  <c r="AI549" i="4"/>
  <c r="AL549" i="4" s="1"/>
  <c r="AM549" i="4" s="1"/>
  <c r="BA542" i="4"/>
  <c r="BD542" i="4" s="1"/>
  <c r="BE542" i="4" s="1"/>
  <c r="R509" i="4"/>
  <c r="T509" i="4" s="1"/>
  <c r="U509" i="4" s="1"/>
  <c r="X509" i="4" s="1"/>
  <c r="Y509" i="4" s="1"/>
  <c r="Z509" i="4" s="1"/>
  <c r="R387" i="4"/>
  <c r="T387" i="4" s="1"/>
  <c r="U387" i="4" s="1"/>
  <c r="AI345" i="4"/>
  <c r="AL345" i="4" s="1"/>
  <c r="AM345" i="4" s="1"/>
  <c r="AI392" i="4"/>
  <c r="AL392" i="4" s="1"/>
  <c r="AM392" i="4" s="1"/>
  <c r="R376" i="4"/>
  <c r="T376" i="4" s="1"/>
  <c r="U376" i="4" s="1"/>
  <c r="R365" i="4"/>
  <c r="T365" i="4" s="1"/>
  <c r="U365" i="4" s="1"/>
  <c r="X365" i="4" s="1"/>
  <c r="Y365" i="4" s="1"/>
  <c r="Z365" i="4" s="1"/>
  <c r="R302" i="4"/>
  <c r="T302" i="4" s="1"/>
  <c r="U302" i="4" s="1"/>
  <c r="AI292" i="4"/>
  <c r="AL292" i="4" s="1"/>
  <c r="AM292" i="4" s="1"/>
  <c r="R277" i="4"/>
  <c r="T277" i="4" s="1"/>
  <c r="U277" i="4" s="1"/>
  <c r="R194" i="4"/>
  <c r="T194" i="4" s="1"/>
  <c r="U194" i="4" s="1"/>
  <c r="X194" i="4" s="1"/>
  <c r="Y194" i="4" s="1"/>
  <c r="Z194" i="4" s="1"/>
  <c r="AH26" i="4"/>
  <c r="AI26" i="4" s="1"/>
  <c r="AL26" i="4" s="1"/>
  <c r="AM26" i="4" s="1"/>
  <c r="R39" i="4"/>
  <c r="T39" i="4" s="1"/>
  <c r="U39" i="4" s="1"/>
  <c r="R24" i="4"/>
  <c r="T24" i="4" s="1"/>
  <c r="U24" i="4" s="1"/>
  <c r="AI588" i="4"/>
  <c r="AL588" i="4" s="1"/>
  <c r="AM588" i="4" s="1"/>
  <c r="AO588" i="4" s="1"/>
  <c r="AP588" i="4" s="1"/>
  <c r="AQ588" i="4" s="1"/>
  <c r="BJ588" i="4" s="1"/>
  <c r="BA530" i="4"/>
  <c r="BD530" i="4" s="1"/>
  <c r="BE530" i="4" s="1"/>
  <c r="R537" i="4"/>
  <c r="T537" i="4" s="1"/>
  <c r="U537" i="4" s="1"/>
  <c r="AI327" i="4"/>
  <c r="AL327" i="4" s="1"/>
  <c r="AM327" i="4" s="1"/>
  <c r="AI288" i="4"/>
  <c r="R280" i="4"/>
  <c r="T280" i="4" s="1"/>
  <c r="U280" i="4" s="1"/>
  <c r="R161" i="4"/>
  <c r="T161" i="4" s="1"/>
  <c r="U161" i="4" s="1"/>
  <c r="AI156" i="4"/>
  <c r="AL156" i="4" s="1"/>
  <c r="AM156" i="4" s="1"/>
  <c r="AI563" i="4"/>
  <c r="AL563" i="4" s="1"/>
  <c r="AM563" i="4" s="1"/>
  <c r="AI483" i="4"/>
  <c r="AL483" i="4" s="1"/>
  <c r="AM483" i="4" s="1"/>
  <c r="R448" i="4"/>
  <c r="T448" i="4" s="1"/>
  <c r="U448" i="4" s="1"/>
  <c r="AI509" i="4"/>
  <c r="AL509" i="4" s="1"/>
  <c r="AM509" i="4" s="1"/>
  <c r="AI437" i="4"/>
  <c r="AL437" i="4" s="1"/>
  <c r="AM437" i="4" s="1"/>
  <c r="AI488" i="4"/>
  <c r="AL488" i="4" s="1"/>
  <c r="AM488" i="4" s="1"/>
  <c r="R494" i="4"/>
  <c r="T494" i="4" s="1"/>
  <c r="U494" i="4" s="1"/>
  <c r="AI312" i="4"/>
  <c r="AL312" i="4" s="1"/>
  <c r="AM312" i="4" s="1"/>
  <c r="R327" i="4"/>
  <c r="T327" i="4" s="1"/>
  <c r="U327" i="4" s="1"/>
  <c r="AI484" i="4"/>
  <c r="AL484" i="4" s="1"/>
  <c r="AM484" i="4" s="1"/>
  <c r="R375" i="4"/>
  <c r="T375" i="4" s="1"/>
  <c r="U375" i="4" s="1"/>
  <c r="R289" i="4"/>
  <c r="T289" i="4" s="1"/>
  <c r="U289" i="4" s="1"/>
  <c r="AI283" i="4"/>
  <c r="AL283" i="4" s="1"/>
  <c r="AM283" i="4" s="1"/>
  <c r="AI264" i="4"/>
  <c r="AL264" i="4" s="1"/>
  <c r="AM264" i="4" s="1"/>
  <c r="R250" i="4"/>
  <c r="T250" i="4" s="1"/>
  <c r="U250" i="4" s="1"/>
  <c r="R230" i="4"/>
  <c r="T230" i="4" s="1"/>
  <c r="U230" i="4" s="1"/>
  <c r="AI209" i="4"/>
  <c r="AL209" i="4" s="1"/>
  <c r="AM209" i="4" s="1"/>
  <c r="R159" i="4"/>
  <c r="T159" i="4" s="1"/>
  <c r="U159" i="4" s="1"/>
  <c r="AI120" i="4"/>
  <c r="AL120" i="4" s="1"/>
  <c r="AM120" i="4" s="1"/>
  <c r="R118" i="4"/>
  <c r="T118" i="4" s="1"/>
  <c r="U118" i="4" s="1"/>
  <c r="AI107" i="4"/>
  <c r="AL107" i="4" s="1"/>
  <c r="AM107" i="4" s="1"/>
  <c r="AI96" i="4"/>
  <c r="AL96" i="4" s="1"/>
  <c r="AM96" i="4" s="1"/>
  <c r="R94" i="4"/>
  <c r="T94" i="4" s="1"/>
  <c r="U94" i="4" s="1"/>
  <c r="X94" i="4" s="1"/>
  <c r="Y94" i="4" s="1"/>
  <c r="Z94" i="4" s="1"/>
  <c r="AI90" i="4"/>
  <c r="AL90" i="4" s="1"/>
  <c r="AM90" i="4" s="1"/>
  <c r="R66" i="4"/>
  <c r="T66" i="4" s="1"/>
  <c r="U66" i="4" s="1"/>
  <c r="AI40" i="4"/>
  <c r="AL40" i="4" s="1"/>
  <c r="AM40" i="4" s="1"/>
  <c r="R104" i="4"/>
  <c r="T104" i="4" s="1"/>
  <c r="U104" i="4" s="1"/>
  <c r="X104" i="4" s="1"/>
  <c r="Y104" i="4" s="1"/>
  <c r="Z104" i="4" s="1"/>
  <c r="AI87" i="4"/>
  <c r="AL87" i="4" s="1"/>
  <c r="AM87" i="4" s="1"/>
  <c r="R85" i="4"/>
  <c r="T85" i="4" s="1"/>
  <c r="U85" i="4" s="1"/>
  <c r="AI101" i="4"/>
  <c r="AL101" i="4" s="1"/>
  <c r="AM101" i="4" s="1"/>
  <c r="AI99" i="4"/>
  <c r="AL99" i="4" s="1"/>
  <c r="AM99" i="4" s="1"/>
  <c r="R50" i="4"/>
  <c r="T50" i="4" s="1"/>
  <c r="U50" i="4" s="1"/>
  <c r="AI124" i="4"/>
  <c r="AL124" i="4" s="1"/>
  <c r="AM124" i="4" s="1"/>
  <c r="R122" i="4"/>
  <c r="T122" i="4" s="1"/>
  <c r="U122" i="4" s="1"/>
  <c r="AI94" i="4"/>
  <c r="AL94" i="4" s="1"/>
  <c r="AM94" i="4" s="1"/>
  <c r="R83" i="4"/>
  <c r="R55" i="4"/>
  <c r="T55" i="4" s="1"/>
  <c r="U55" i="4" s="1"/>
  <c r="AI38" i="4"/>
  <c r="AL38" i="4" s="1"/>
  <c r="AM38" i="4" s="1"/>
  <c r="R32" i="4"/>
  <c r="T32" i="4" s="1"/>
  <c r="U32" i="4" s="1"/>
  <c r="R26" i="4"/>
  <c r="T26" i="4" s="1"/>
  <c r="U26" i="4" s="1"/>
  <c r="AI510" i="4"/>
  <c r="AL510" i="4" s="1"/>
  <c r="AM510" i="4" s="1"/>
  <c r="AO510" i="4" s="1"/>
  <c r="AP510" i="4" s="1"/>
  <c r="AQ510" i="4" s="1"/>
  <c r="BJ510" i="4" s="1"/>
  <c r="R601" i="4"/>
  <c r="T601" i="4" s="1"/>
  <c r="U601" i="4" s="1"/>
  <c r="X601" i="4" s="1"/>
  <c r="Y601" i="4" s="1"/>
  <c r="Z601" i="4" s="1"/>
  <c r="R564" i="4"/>
  <c r="T564" i="4" s="1"/>
  <c r="U564" i="4" s="1"/>
  <c r="R549" i="4"/>
  <c r="T549" i="4" s="1"/>
  <c r="U549" i="4" s="1"/>
  <c r="R546" i="4"/>
  <c r="T546" i="4" s="1"/>
  <c r="U546" i="4" s="1"/>
  <c r="R504" i="4"/>
  <c r="T504" i="4" s="1"/>
  <c r="U504" i="4" s="1"/>
  <c r="R501" i="4"/>
  <c r="T501" i="4" s="1"/>
  <c r="U501" i="4" s="1"/>
  <c r="X501" i="4" s="1"/>
  <c r="Y501" i="4" s="1"/>
  <c r="Z501" i="4" s="1"/>
  <c r="R543" i="4"/>
  <c r="T543" i="4" s="1"/>
  <c r="U543" i="4" s="1"/>
  <c r="R486" i="4"/>
  <c r="T486" i="4" s="1"/>
  <c r="U486" i="4" s="1"/>
  <c r="X486" i="4" s="1"/>
  <c r="Y486" i="4" s="1"/>
  <c r="Z486" i="4" s="1"/>
  <c r="R465" i="4"/>
  <c r="T465" i="4" s="1"/>
  <c r="U465" i="4" s="1"/>
  <c r="X465" i="4" s="1"/>
  <c r="Y465" i="4" s="1"/>
  <c r="Z465" i="4" s="1"/>
  <c r="R461" i="4"/>
  <c r="T461" i="4" s="1"/>
  <c r="U461" i="4" s="1"/>
  <c r="X461" i="4" s="1"/>
  <c r="Y461" i="4" s="1"/>
  <c r="Z461" i="4" s="1"/>
  <c r="R455" i="4"/>
  <c r="T455" i="4" s="1"/>
  <c r="U455" i="4" s="1"/>
  <c r="X455" i="4" s="1"/>
  <c r="Y455" i="4" s="1"/>
  <c r="Z455" i="4" s="1"/>
  <c r="R429" i="4"/>
  <c r="T429" i="4" s="1"/>
  <c r="U429" i="4" s="1"/>
  <c r="AI333" i="4"/>
  <c r="AL333" i="4" s="1"/>
  <c r="AM333" i="4" s="1"/>
  <c r="R317" i="4"/>
  <c r="T317" i="4" s="1"/>
  <c r="U317" i="4" s="1"/>
  <c r="AI430" i="4"/>
  <c r="AL430" i="4" s="1"/>
  <c r="AM430" i="4" s="1"/>
  <c r="R418" i="4"/>
  <c r="T418" i="4" s="1"/>
  <c r="U418" i="4" s="1"/>
  <c r="AI272" i="4"/>
  <c r="AL272" i="4" s="1"/>
  <c r="R305" i="4"/>
  <c r="T305" i="4" s="1"/>
  <c r="U305" i="4" s="1"/>
  <c r="R286" i="4"/>
  <c r="T286" i="4" s="1"/>
  <c r="U286" i="4" s="1"/>
  <c r="AI280" i="4"/>
  <c r="AL280" i="4" s="1"/>
  <c r="AM280" i="4" s="1"/>
  <c r="R275" i="4"/>
  <c r="T275" i="4" s="1"/>
  <c r="U275" i="4" s="1"/>
  <c r="R261" i="4"/>
  <c r="T261" i="4" s="1"/>
  <c r="U261" i="4" s="1"/>
  <c r="R214" i="4"/>
  <c r="T214" i="4" s="1"/>
  <c r="U214" i="4" s="1"/>
  <c r="R222" i="4"/>
  <c r="T222" i="4" s="1"/>
  <c r="U222" i="4" s="1"/>
  <c r="R209" i="4"/>
  <c r="T209" i="4" s="1"/>
  <c r="U209" i="4" s="1"/>
  <c r="R213" i="4"/>
  <c r="T213" i="4" s="1"/>
  <c r="U213" i="4" s="1"/>
  <c r="R177" i="4"/>
  <c r="T177" i="4" s="1"/>
  <c r="U177" i="4" s="1"/>
  <c r="R160" i="4"/>
  <c r="T160" i="4" s="1"/>
  <c r="U160" i="4" s="1"/>
  <c r="R61" i="4"/>
  <c r="T61" i="4" s="1"/>
  <c r="U61" i="4" s="1"/>
  <c r="R48" i="4"/>
  <c r="T48" i="4" s="1"/>
  <c r="U48" i="4" s="1"/>
  <c r="R86" i="4"/>
  <c r="AI98" i="4"/>
  <c r="AL98" i="4" s="1"/>
  <c r="AM98" i="4" s="1"/>
  <c r="R206" i="4"/>
  <c r="T206" i="4" s="1"/>
  <c r="U206" i="4" s="1"/>
  <c r="W206" i="4" s="1"/>
  <c r="X206" i="4" s="1"/>
  <c r="Y206" i="4" s="1"/>
  <c r="Z206" i="4" s="1"/>
  <c r="AI266" i="4"/>
  <c r="AL266" i="4" s="1"/>
  <c r="AM266" i="4" s="1"/>
  <c r="R611" i="4"/>
  <c r="T611" i="4" s="1"/>
  <c r="U611" i="4" s="1"/>
  <c r="X611" i="4" s="1"/>
  <c r="Y611" i="4" s="1"/>
  <c r="Z611" i="4" s="1"/>
  <c r="R438" i="4"/>
  <c r="T438" i="4" s="1"/>
  <c r="U438" i="4" s="1"/>
  <c r="AI307" i="4"/>
  <c r="AL307" i="4" s="1"/>
  <c r="AM307" i="4" s="1"/>
  <c r="AI36" i="4"/>
  <c r="AL36" i="4" s="1"/>
  <c r="AM36" i="4" s="1"/>
  <c r="AI32" i="4"/>
  <c r="AL32" i="4" s="1"/>
  <c r="AM32" i="4" s="1"/>
  <c r="R430" i="4"/>
  <c r="T430" i="4" s="1"/>
  <c r="U430" i="4" s="1"/>
  <c r="W430" i="4" s="1"/>
  <c r="X430" i="4" s="1"/>
  <c r="Y430" i="4" s="1"/>
  <c r="Z430" i="4" s="1"/>
  <c r="AI275" i="4"/>
  <c r="AL275" i="4" s="1"/>
  <c r="AM275" i="4" s="1"/>
  <c r="AI492" i="4"/>
  <c r="AL492" i="4" s="1"/>
  <c r="AM492" i="4" s="1"/>
  <c r="AI335" i="4"/>
  <c r="AL335" i="4" s="1"/>
  <c r="AM335" i="4" s="1"/>
  <c r="R610" i="4"/>
  <c r="T610" i="4" s="1"/>
  <c r="U610" i="4" s="1"/>
  <c r="X610" i="4" s="1"/>
  <c r="Y610" i="4" s="1"/>
  <c r="Z610" i="4" s="1"/>
  <c r="BA590" i="4"/>
  <c r="BD590" i="4" s="1"/>
  <c r="R575" i="4"/>
  <c r="T575" i="4" s="1"/>
  <c r="U575" i="4" s="1"/>
  <c r="X575" i="4" s="1"/>
  <c r="Y575" i="4" s="1"/>
  <c r="Z575" i="4" s="1"/>
  <c r="R558" i="4"/>
  <c r="T558" i="4" s="1"/>
  <c r="U558" i="4" s="1"/>
  <c r="AI562" i="4"/>
  <c r="AL562" i="4" s="1"/>
  <c r="AM562" i="4" s="1"/>
  <c r="R552" i="4"/>
  <c r="T552" i="4" s="1"/>
  <c r="U552" i="4" s="1"/>
  <c r="R568" i="4"/>
  <c r="T568" i="4" s="1"/>
  <c r="U568" i="4" s="1"/>
  <c r="X568" i="4" s="1"/>
  <c r="Y568" i="4" s="1"/>
  <c r="Z568" i="4" s="1"/>
  <c r="R571" i="4"/>
  <c r="T571" i="4" s="1"/>
  <c r="U571" i="4" s="1"/>
  <c r="R538" i="4"/>
  <c r="T538" i="4" s="1"/>
  <c r="U538" i="4" s="1"/>
  <c r="AI538" i="4"/>
  <c r="AL538" i="4" s="1"/>
  <c r="AM538" i="4" s="1"/>
  <c r="R532" i="4"/>
  <c r="T532" i="4" s="1"/>
  <c r="U532" i="4" s="1"/>
  <c r="R536" i="4"/>
  <c r="T536" i="4" s="1"/>
  <c r="U536" i="4" s="1"/>
  <c r="AI523" i="4"/>
  <c r="AL523" i="4" s="1"/>
  <c r="AM523" i="4" s="1"/>
  <c r="R93" i="4"/>
  <c r="T93" i="4" s="1"/>
  <c r="U93" i="4" s="1"/>
  <c r="X93" i="4" s="1"/>
  <c r="Y93" i="4" s="1"/>
  <c r="Z93" i="4" s="1"/>
  <c r="R599" i="4"/>
  <c r="T599" i="4" s="1"/>
  <c r="U599" i="4" s="1"/>
  <c r="X599" i="4" s="1"/>
  <c r="Y599" i="4" s="1"/>
  <c r="Z599" i="4" s="1"/>
  <c r="R604" i="4"/>
  <c r="T604" i="4" s="1"/>
  <c r="U604" i="4" s="1"/>
  <c r="X604" i="4" s="1"/>
  <c r="Y604" i="4" s="1"/>
  <c r="Z604" i="4" s="1"/>
  <c r="AI598" i="4"/>
  <c r="AL598" i="4" s="1"/>
  <c r="AM598" i="4" s="1"/>
  <c r="BA585" i="4"/>
  <c r="BD585" i="4" s="1"/>
  <c r="BE585" i="4" s="1"/>
  <c r="AI574" i="4"/>
  <c r="AL574" i="4" s="1"/>
  <c r="AM574" i="4" s="1"/>
  <c r="BA571" i="4"/>
  <c r="BD571" i="4" s="1"/>
  <c r="BE571" i="4" s="1"/>
  <c r="R579" i="4"/>
  <c r="T579" i="4" s="1"/>
  <c r="U579" i="4" s="1"/>
  <c r="X579" i="4" s="1"/>
  <c r="Y579" i="4" s="1"/>
  <c r="Z579" i="4" s="1"/>
  <c r="R576" i="4"/>
  <c r="T576" i="4" s="1"/>
  <c r="U576" i="4" s="1"/>
  <c r="AI566" i="4"/>
  <c r="AL566" i="4" s="1"/>
  <c r="AM566" i="4" s="1"/>
  <c r="R557" i="4"/>
  <c r="T557" i="4" s="1"/>
  <c r="U557" i="4" s="1"/>
  <c r="R573" i="4"/>
  <c r="T573" i="4" s="1"/>
  <c r="U573" i="4" s="1"/>
  <c r="AI569" i="4"/>
  <c r="AL569" i="4" s="1"/>
  <c r="R556" i="4"/>
  <c r="T556" i="4" s="1"/>
  <c r="U556" i="4" s="1"/>
  <c r="BA534" i="4"/>
  <c r="BD534" i="4" s="1"/>
  <c r="BE534" i="4" s="1"/>
  <c r="R531" i="4"/>
  <c r="T531" i="4" s="1"/>
  <c r="U531" i="4" s="1"/>
  <c r="AI499" i="4"/>
  <c r="AL499" i="4" s="1"/>
  <c r="AM499" i="4" s="1"/>
  <c r="R491" i="4"/>
  <c r="T491" i="4" s="1"/>
  <c r="U491" i="4" s="1"/>
  <c r="R244" i="4"/>
  <c r="T244" i="4" s="1"/>
  <c r="U244" i="4" s="1"/>
  <c r="R605" i="4"/>
  <c r="T605" i="4" s="1"/>
  <c r="U605" i="4" s="1"/>
  <c r="X605" i="4" s="1"/>
  <c r="Y605" i="4" s="1"/>
  <c r="Z605" i="4" s="1"/>
  <c r="R603" i="4"/>
  <c r="AI609" i="4"/>
  <c r="AL609" i="4" s="1"/>
  <c r="AM609" i="4" s="1"/>
  <c r="AI605" i="4"/>
  <c r="AL605" i="4" s="1"/>
  <c r="AM605" i="4" s="1"/>
  <c r="AI580" i="4"/>
  <c r="AL580" i="4" s="1"/>
  <c r="AM580" i="4" s="1"/>
  <c r="R590" i="4"/>
  <c r="T590" i="4" s="1"/>
  <c r="U590" i="4" s="1"/>
  <c r="X590" i="4" s="1"/>
  <c r="Y590" i="4" s="1"/>
  <c r="Z590" i="4" s="1"/>
  <c r="R588" i="4"/>
  <c r="T588" i="4" s="1"/>
  <c r="R581" i="4"/>
  <c r="T581" i="4" s="1"/>
  <c r="U581" i="4" s="1"/>
  <c r="X581" i="4" s="1"/>
  <c r="Y581" i="4" s="1"/>
  <c r="Z581" i="4" s="1"/>
  <c r="AI550" i="4"/>
  <c r="AL550" i="4" s="1"/>
  <c r="AM550" i="4" s="1"/>
  <c r="BA546" i="4"/>
  <c r="BD546" i="4" s="1"/>
  <c r="BE546" i="4" s="1"/>
  <c r="R569" i="4"/>
  <c r="T569" i="4" s="1"/>
  <c r="U569" i="4" s="1"/>
  <c r="X569" i="4" s="1"/>
  <c r="Y569" i="4" s="1"/>
  <c r="Z569" i="4" s="1"/>
  <c r="R534" i="4"/>
  <c r="T534" i="4" s="1"/>
  <c r="U534" i="4" s="1"/>
  <c r="BA538" i="4"/>
  <c r="BD538" i="4" s="1"/>
  <c r="BE538" i="4" s="1"/>
  <c r="AI532" i="4"/>
  <c r="AL532" i="4" s="1"/>
  <c r="AM532" i="4" s="1"/>
  <c r="R517" i="4"/>
  <c r="T517" i="4" s="1"/>
  <c r="U517" i="4" s="1"/>
  <c r="AI533" i="4"/>
  <c r="AL533" i="4" s="1"/>
  <c r="AM533" i="4" s="1"/>
  <c r="BA529" i="4"/>
  <c r="BD529" i="4" s="1"/>
  <c r="BE529" i="4" s="1"/>
  <c r="BA525" i="4"/>
  <c r="AI507" i="4"/>
  <c r="AL507" i="4" s="1"/>
  <c r="AM507" i="4" s="1"/>
  <c r="R505" i="4"/>
  <c r="T505" i="4" s="1"/>
  <c r="U505" i="4" s="1"/>
  <c r="X505" i="4" s="1"/>
  <c r="Y505" i="4" s="1"/>
  <c r="Z505" i="4" s="1"/>
  <c r="R523" i="4"/>
  <c r="T523" i="4" s="1"/>
  <c r="U523" i="4" s="1"/>
  <c r="R441" i="4"/>
  <c r="T441" i="4" s="1"/>
  <c r="AI527" i="4"/>
  <c r="R471" i="4"/>
  <c r="T471" i="4" s="1"/>
  <c r="U471" i="4" s="1"/>
  <c r="X471" i="4" s="1"/>
  <c r="Y471" i="4" s="1"/>
  <c r="Z471" i="4" s="1"/>
  <c r="AI518" i="4"/>
  <c r="AL518" i="4" s="1"/>
  <c r="AM518" i="4" s="1"/>
  <c r="AI490" i="4"/>
  <c r="AL490" i="4" s="1"/>
  <c r="AM490" i="4" s="1"/>
  <c r="R489" i="4"/>
  <c r="T489" i="4" s="1"/>
  <c r="U489" i="4" s="1"/>
  <c r="X489" i="4" s="1"/>
  <c r="Y489" i="4" s="1"/>
  <c r="Z489" i="4" s="1"/>
  <c r="AI389" i="4"/>
  <c r="AL389" i="4" s="1"/>
  <c r="AM389" i="4" s="1"/>
  <c r="R485" i="4"/>
  <c r="T485" i="4" s="1"/>
  <c r="U485" i="4" s="1"/>
  <c r="X485" i="4" s="1"/>
  <c r="Y485" i="4" s="1"/>
  <c r="Z485" i="4" s="1"/>
  <c r="R440" i="4"/>
  <c r="R424" i="4"/>
  <c r="T424" i="4" s="1"/>
  <c r="U424" i="4" s="1"/>
  <c r="R340" i="4"/>
  <c r="T340" i="4" s="1"/>
  <c r="U340" i="4" s="1"/>
  <c r="R400" i="4"/>
  <c r="T400" i="4" s="1"/>
  <c r="U400" i="4" s="1"/>
  <c r="X400" i="4" s="1"/>
  <c r="Y400" i="4" s="1"/>
  <c r="Z400" i="4" s="1"/>
  <c r="R367" i="4"/>
  <c r="R350" i="4"/>
  <c r="T350" i="4" s="1"/>
  <c r="U350" i="4" s="1"/>
  <c r="R370" i="4"/>
  <c r="T370" i="4" s="1"/>
  <c r="U370" i="4" s="1"/>
  <c r="X370" i="4" s="1"/>
  <c r="Y370" i="4" s="1"/>
  <c r="Z370" i="4" s="1"/>
  <c r="R362" i="4"/>
  <c r="T362" i="4" s="1"/>
  <c r="U362" i="4" s="1"/>
  <c r="X362" i="4" s="1"/>
  <c r="Y362" i="4" s="1"/>
  <c r="Z362" i="4" s="1"/>
  <c r="R309" i="4"/>
  <c r="T309" i="4" s="1"/>
  <c r="U309" i="4" s="1"/>
  <c r="R235" i="4"/>
  <c r="T235" i="4" s="1"/>
  <c r="U235" i="4" s="1"/>
  <c r="R257" i="4"/>
  <c r="T257" i="4" s="1"/>
  <c r="U257" i="4" s="1"/>
  <c r="X257" i="4" s="1"/>
  <c r="Y257" i="4" s="1"/>
  <c r="Z257" i="4" s="1"/>
  <c r="AI204" i="4"/>
  <c r="AL204" i="4" s="1"/>
  <c r="AM204" i="4" s="1"/>
  <c r="R186" i="4"/>
  <c r="T186" i="4" s="1"/>
  <c r="U186" i="4" s="1"/>
  <c r="AI177" i="4"/>
  <c r="AL177" i="4" s="1"/>
  <c r="AM177" i="4" s="1"/>
  <c r="AI159" i="4"/>
  <c r="AL159" i="4" s="1"/>
  <c r="AM159" i="4" s="1"/>
  <c r="AI150" i="4"/>
  <c r="AL150" i="4" s="1"/>
  <c r="AM150" i="4" s="1"/>
  <c r="R148" i="4"/>
  <c r="T148" i="4" s="1"/>
  <c r="U148" i="4" s="1"/>
  <c r="R147" i="4"/>
  <c r="T147" i="4" s="1"/>
  <c r="U147" i="4" s="1"/>
  <c r="R142" i="4"/>
  <c r="T142" i="4" s="1"/>
  <c r="U142" i="4" s="1"/>
  <c r="X142" i="4" s="1"/>
  <c r="Y142" i="4" s="1"/>
  <c r="Z142" i="4" s="1"/>
  <c r="R179" i="4"/>
  <c r="T179" i="4" s="1"/>
  <c r="U179" i="4" s="1"/>
  <c r="AI157" i="4"/>
  <c r="AL157" i="4" s="1"/>
  <c r="AM157" i="4" s="1"/>
  <c r="AI143" i="4"/>
  <c r="AL143" i="4" s="1"/>
  <c r="AM143" i="4" s="1"/>
  <c r="AI141" i="4"/>
  <c r="AL141" i="4" s="1"/>
  <c r="AM141" i="4" s="1"/>
  <c r="AI29" i="4"/>
  <c r="AL29" i="4" s="1"/>
  <c r="AM29" i="4" s="1"/>
  <c r="R97" i="4"/>
  <c r="T97" i="4" s="1"/>
  <c r="U97" i="4" s="1"/>
  <c r="R89" i="4"/>
  <c r="T89" i="4" s="1"/>
  <c r="U89" i="4" s="1"/>
  <c r="X89" i="4" s="1"/>
  <c r="Y89" i="4" s="1"/>
  <c r="Z89" i="4" s="1"/>
  <c r="AI52" i="4"/>
  <c r="AL52" i="4" s="1"/>
  <c r="AM52" i="4" s="1"/>
  <c r="BA42" i="4"/>
  <c r="BD42" i="4" s="1"/>
  <c r="BE42" i="4" s="1"/>
  <c r="R123" i="4"/>
  <c r="T123" i="4" s="1"/>
  <c r="U123" i="4" s="1"/>
  <c r="AI118" i="4"/>
  <c r="AL118" i="4" s="1"/>
  <c r="AM118" i="4" s="1"/>
  <c r="R115" i="4"/>
  <c r="T115" i="4" s="1"/>
  <c r="U115" i="4" s="1"/>
  <c r="R109" i="4"/>
  <c r="T109" i="4" s="1"/>
  <c r="U109" i="4" s="1"/>
  <c r="R22" i="4"/>
  <c r="T22" i="4" s="1"/>
  <c r="U22" i="4" s="1"/>
  <c r="AI88" i="4"/>
  <c r="AL88" i="4" s="1"/>
  <c r="AM88" i="4" s="1"/>
  <c r="R60" i="4"/>
  <c r="T60" i="4" s="1"/>
  <c r="U60" i="4" s="1"/>
  <c r="AI44" i="4"/>
  <c r="AL44" i="4" s="1"/>
  <c r="AM44" i="4" s="1"/>
  <c r="AI516" i="4"/>
  <c r="AL516" i="4" s="1"/>
  <c r="AM516" i="4" s="1"/>
  <c r="AI514" i="4"/>
  <c r="AL514" i="4" s="1"/>
  <c r="AM514" i="4" s="1"/>
  <c r="AI515" i="4"/>
  <c r="AL515" i="4" s="1"/>
  <c r="AM515" i="4" s="1"/>
  <c r="R492" i="4"/>
  <c r="T492" i="4" s="1"/>
  <c r="U492" i="4" s="1"/>
  <c r="AI453" i="4"/>
  <c r="AL453" i="4" s="1"/>
  <c r="AM453" i="4" s="1"/>
  <c r="AI449" i="4"/>
  <c r="AL449" i="4" s="1"/>
  <c r="AM449" i="4" s="1"/>
  <c r="R444" i="4"/>
  <c r="T444" i="4" s="1"/>
  <c r="U444" i="4" s="1"/>
  <c r="AI511" i="4"/>
  <c r="AL511" i="4" s="1"/>
  <c r="R454" i="4"/>
  <c r="T454" i="4" s="1"/>
  <c r="U454" i="4" s="1"/>
  <c r="AI433" i="4"/>
  <c r="AL433" i="4" s="1"/>
  <c r="AM433" i="4" s="1"/>
  <c r="R526" i="4"/>
  <c r="T526" i="4" s="1"/>
  <c r="U526" i="4" s="1"/>
  <c r="R476" i="4"/>
  <c r="T476" i="4" s="1"/>
  <c r="U476" i="4" s="1"/>
  <c r="R527" i="4"/>
  <c r="T527" i="4" s="1"/>
  <c r="U527" i="4" s="1"/>
  <c r="R480" i="4"/>
  <c r="T480" i="4" s="1"/>
  <c r="U480" i="4" s="1"/>
  <c r="R452" i="4"/>
  <c r="R396" i="4"/>
  <c r="T396" i="4" s="1"/>
  <c r="AI379" i="4"/>
  <c r="AL379" i="4" s="1"/>
  <c r="AM379" i="4" s="1"/>
  <c r="R474" i="4"/>
  <c r="R415" i="4"/>
  <c r="T415" i="4" s="1"/>
  <c r="U415" i="4" s="1"/>
  <c r="R343" i="4"/>
  <c r="T343" i="4" s="1"/>
  <c r="U343" i="4" s="1"/>
  <c r="R338" i="4"/>
  <c r="T338" i="4" s="1"/>
  <c r="U338" i="4" s="1"/>
  <c r="AI390" i="4"/>
  <c r="AL390" i="4" s="1"/>
  <c r="AM390" i="4" s="1"/>
  <c r="AI373" i="4"/>
  <c r="AL373" i="4" s="1"/>
  <c r="AM373" i="4" s="1"/>
  <c r="AI432" i="4"/>
  <c r="AL432" i="4" s="1"/>
  <c r="AM432" i="4" s="1"/>
  <c r="AI374" i="4"/>
  <c r="AI366" i="4"/>
  <c r="AL366" i="4" s="1"/>
  <c r="AM366" i="4" s="1"/>
  <c r="R295" i="4"/>
  <c r="R349" i="4"/>
  <c r="T349" i="4" s="1"/>
  <c r="U349" i="4" s="1"/>
  <c r="R304" i="4"/>
  <c r="T304" i="4" s="1"/>
  <c r="U304" i="4" s="1"/>
  <c r="AI241" i="4"/>
  <c r="AL241" i="4" s="1"/>
  <c r="AM241" i="4" s="1"/>
  <c r="AI217" i="4"/>
  <c r="AL217" i="4" s="1"/>
  <c r="AM217" i="4" s="1"/>
  <c r="AI249" i="4"/>
  <c r="AL249" i="4" s="1"/>
  <c r="AM249" i="4" s="1"/>
  <c r="R220" i="4"/>
  <c r="T220" i="4" s="1"/>
  <c r="U220" i="4" s="1"/>
  <c r="R225" i="4"/>
  <c r="T225" i="4" s="1"/>
  <c r="U225" i="4" s="1"/>
  <c r="AI182" i="4"/>
  <c r="AL182" i="4" s="1"/>
  <c r="AM182" i="4" s="1"/>
  <c r="R176" i="4"/>
  <c r="T176" i="4" s="1"/>
  <c r="U176" i="4" s="1"/>
  <c r="R180" i="4"/>
  <c r="T180" i="4" s="1"/>
  <c r="U180" i="4" s="1"/>
  <c r="X180" i="4" s="1"/>
  <c r="Y180" i="4" s="1"/>
  <c r="Z180" i="4" s="1"/>
  <c r="R80" i="4"/>
  <c r="T80" i="4" s="1"/>
  <c r="U80" i="4" s="1"/>
  <c r="R121" i="4"/>
  <c r="T121" i="4" s="1"/>
  <c r="U121" i="4" s="1"/>
  <c r="R96" i="4"/>
  <c r="T96" i="4" s="1"/>
  <c r="U96" i="4" s="1"/>
  <c r="AI74" i="4"/>
  <c r="AL74" i="4" s="1"/>
  <c r="AM74" i="4" s="1"/>
  <c r="R63" i="4"/>
  <c r="T63" i="4" s="1"/>
  <c r="U63" i="4" s="1"/>
  <c r="AI50" i="4"/>
  <c r="AL50" i="4" s="1"/>
  <c r="AM50" i="4" s="1"/>
  <c r="R41" i="4"/>
  <c r="T41" i="4" s="1"/>
  <c r="U41" i="4" s="1"/>
  <c r="R74" i="4"/>
  <c r="T74" i="4" s="1"/>
  <c r="U74" i="4" s="1"/>
  <c r="R110" i="4"/>
  <c r="T110" i="4" s="1"/>
  <c r="U110" i="4" s="1"/>
  <c r="R102" i="4"/>
  <c r="T102" i="4" s="1"/>
  <c r="U102" i="4" s="1"/>
  <c r="R100" i="4"/>
  <c r="T100" i="4" s="1"/>
  <c r="U100" i="4" s="1"/>
  <c r="R71" i="4"/>
  <c r="T71" i="4" s="1"/>
  <c r="U71" i="4" s="1"/>
  <c r="R49" i="4"/>
  <c r="T49" i="4" s="1"/>
  <c r="U49" i="4" s="1"/>
  <c r="AI547" i="4"/>
  <c r="AI377" i="4"/>
  <c r="AL377" i="4" s="1"/>
  <c r="AM377" i="4" s="1"/>
  <c r="AO377" i="4" s="1"/>
  <c r="AP377" i="4" s="1"/>
  <c r="AQ377" i="4" s="1"/>
  <c r="BJ377" i="4" s="1"/>
  <c r="AI255" i="4"/>
  <c r="AL255" i="4" s="1"/>
  <c r="AM255" i="4" s="1"/>
  <c r="R463" i="4"/>
  <c r="T463" i="4" s="1"/>
  <c r="U463" i="4" s="1"/>
  <c r="X463" i="4" s="1"/>
  <c r="Y463" i="4" s="1"/>
  <c r="Z463" i="4" s="1"/>
  <c r="R456" i="4"/>
  <c r="T456" i="4" s="1"/>
  <c r="U456" i="4" s="1"/>
  <c r="X456" i="4" s="1"/>
  <c r="Y456" i="4" s="1"/>
  <c r="Z456" i="4" s="1"/>
  <c r="R451" i="4"/>
  <c r="T451" i="4" s="1"/>
  <c r="U451" i="4" s="1"/>
  <c r="AI436" i="4"/>
  <c r="AL436" i="4" s="1"/>
  <c r="AM436" i="4" s="1"/>
  <c r="AI402" i="4"/>
  <c r="AL402" i="4" s="1"/>
  <c r="AM402" i="4" s="1"/>
  <c r="R394" i="4"/>
  <c r="T394" i="4" s="1"/>
  <c r="U394" i="4" s="1"/>
  <c r="AI385" i="4"/>
  <c r="AL385" i="4" s="1"/>
  <c r="AM385" i="4" s="1"/>
  <c r="AI401" i="4"/>
  <c r="AL401" i="4" s="1"/>
  <c r="AM401" i="4" s="1"/>
  <c r="AI418" i="4"/>
  <c r="AL418" i="4" s="1"/>
  <c r="AM418" i="4" s="1"/>
  <c r="R371" i="4"/>
  <c r="T371" i="4" s="1"/>
  <c r="U371" i="4" s="1"/>
  <c r="X371" i="4" s="1"/>
  <c r="Y371" i="4" s="1"/>
  <c r="Z371" i="4" s="1"/>
  <c r="AI365" i="4"/>
  <c r="AL365" i="4" s="1"/>
  <c r="AM365" i="4" s="1"/>
  <c r="AI324" i="4"/>
  <c r="AL324" i="4" s="1"/>
  <c r="AM324" i="4" s="1"/>
  <c r="AI321" i="4"/>
  <c r="AL321" i="4" s="1"/>
  <c r="AM321" i="4" s="1"/>
  <c r="R341" i="4"/>
  <c r="T341" i="4" s="1"/>
  <c r="U341" i="4" s="1"/>
  <c r="R299" i="4"/>
  <c r="T299" i="4" s="1"/>
  <c r="U299" i="4" s="1"/>
  <c r="R311" i="4"/>
  <c r="T311" i="4" s="1"/>
  <c r="U311" i="4" s="1"/>
  <c r="AI254" i="4"/>
  <c r="AL254" i="4" s="1"/>
  <c r="AM254" i="4" s="1"/>
  <c r="R355" i="4"/>
  <c r="T355" i="4" s="1"/>
  <c r="U355" i="4" s="1"/>
  <c r="AI336" i="4"/>
  <c r="AL336" i="4" s="1"/>
  <c r="AM336" i="4" s="1"/>
  <c r="AI325" i="4"/>
  <c r="AL325" i="4" s="1"/>
  <c r="AM325" i="4" s="1"/>
  <c r="R264" i="4"/>
  <c r="T264" i="4" s="1"/>
  <c r="U264" i="4" s="1"/>
  <c r="R258" i="4"/>
  <c r="T258" i="4" s="1"/>
  <c r="U258" i="4" s="1"/>
  <c r="X258" i="4" s="1"/>
  <c r="Y258" i="4" s="1"/>
  <c r="Z258" i="4" s="1"/>
  <c r="AI224" i="4"/>
  <c r="AL224" i="4" s="1"/>
  <c r="AM224" i="4" s="1"/>
  <c r="R236" i="4"/>
  <c r="T236" i="4" s="1"/>
  <c r="U236" i="4" s="1"/>
  <c r="R195" i="4"/>
  <c r="T195" i="4" s="1"/>
  <c r="U195" i="4" s="1"/>
  <c r="X195" i="4" s="1"/>
  <c r="Y195" i="4" s="1"/>
  <c r="Z195" i="4" s="1"/>
  <c r="R127" i="4"/>
  <c r="T127" i="4" s="1"/>
  <c r="U127" i="4" s="1"/>
  <c r="AI103" i="4"/>
  <c r="AL103" i="4" s="1"/>
  <c r="AM103" i="4" s="1"/>
  <c r="R108" i="4"/>
  <c r="T108" i="4" s="1"/>
  <c r="U108" i="4" s="1"/>
  <c r="R90" i="4"/>
  <c r="T90" i="4" s="1"/>
  <c r="U90" i="4" s="1"/>
  <c r="X90" i="4" s="1"/>
  <c r="Y90" i="4" s="1"/>
  <c r="Z90" i="4" s="1"/>
  <c r="R78" i="4"/>
  <c r="T78" i="4" s="1"/>
  <c r="U78" i="4" s="1"/>
  <c r="R69" i="4"/>
  <c r="T69" i="4" s="1"/>
  <c r="AI46" i="4"/>
  <c r="AL46" i="4" s="1"/>
  <c r="AM46" i="4" s="1"/>
  <c r="R37" i="4"/>
  <c r="T37" i="4" s="1"/>
  <c r="U37" i="4" s="1"/>
  <c r="R27" i="4"/>
  <c r="T27" i="4" s="1"/>
  <c r="U27" i="4" s="1"/>
  <c r="R67" i="4"/>
  <c r="T67" i="4" s="1"/>
  <c r="U67" i="4" s="1"/>
  <c r="AI252" i="4"/>
  <c r="AL252" i="4" s="1"/>
  <c r="AM252" i="4" s="1"/>
  <c r="R591" i="4"/>
  <c r="AI594" i="4"/>
  <c r="AL594" i="4" s="1"/>
  <c r="AM594" i="4" s="1"/>
  <c r="BA577" i="4"/>
  <c r="BD577" i="4" s="1"/>
  <c r="BE577" i="4" s="1"/>
  <c r="AI557" i="4"/>
  <c r="BA552" i="4"/>
  <c r="BA569" i="4"/>
  <c r="BD569" i="4" s="1"/>
  <c r="BE569" i="4" s="1"/>
  <c r="BA568" i="4"/>
  <c r="BD568" i="4" s="1"/>
  <c r="BE568" i="4" s="1"/>
  <c r="R544" i="4"/>
  <c r="T544" i="4" s="1"/>
  <c r="AI521" i="4"/>
  <c r="AL521" i="4" s="1"/>
  <c r="BA570" i="4"/>
  <c r="BD570" i="4" s="1"/>
  <c r="BE570" i="4" s="1"/>
  <c r="R529" i="4"/>
  <c r="T529" i="4" s="1"/>
  <c r="U529" i="4" s="1"/>
  <c r="R512" i="4"/>
  <c r="AI536" i="4"/>
  <c r="AL536" i="4" s="1"/>
  <c r="AM536" i="4" s="1"/>
  <c r="BA523" i="4"/>
  <c r="BD523" i="4" s="1"/>
  <c r="BE523" i="4" s="1"/>
  <c r="AI469" i="4"/>
  <c r="AL469" i="4" s="1"/>
  <c r="AM469" i="4" s="1"/>
  <c r="AI410" i="4"/>
  <c r="AL410" i="4" s="1"/>
  <c r="AI382" i="4"/>
  <c r="AL382" i="4" s="1"/>
  <c r="AM382" i="4" s="1"/>
  <c r="R422" i="4"/>
  <c r="T422" i="4" s="1"/>
  <c r="U422" i="4" s="1"/>
  <c r="AI397" i="4"/>
  <c r="R335" i="4"/>
  <c r="T335" i="4" s="1"/>
  <c r="U335" i="4" s="1"/>
  <c r="AI421" i="4"/>
  <c r="AL421" i="4" s="1"/>
  <c r="AM421" i="4" s="1"/>
  <c r="R366" i="4"/>
  <c r="T366" i="4" s="1"/>
  <c r="U366" i="4" s="1"/>
  <c r="R608" i="4"/>
  <c r="T608" i="4" s="1"/>
  <c r="U608" i="4" s="1"/>
  <c r="X608" i="4" s="1"/>
  <c r="Y608" i="4" s="1"/>
  <c r="Z608" i="4" s="1"/>
  <c r="AI180" i="4"/>
  <c r="AL180" i="4" s="1"/>
  <c r="AM180" i="4" s="1"/>
  <c r="AF24" i="4"/>
  <c r="AI24" i="4" s="1"/>
  <c r="AL24" i="4" s="1"/>
  <c r="AM24" i="4" s="1"/>
  <c r="AI545" i="4"/>
  <c r="AL416" i="4"/>
  <c r="AM416" i="4" s="1"/>
  <c r="AO416" i="4" s="1"/>
  <c r="AP416" i="4" s="1"/>
  <c r="AQ416" i="4" s="1"/>
  <c r="BJ416" i="4" s="1"/>
  <c r="R609" i="4"/>
  <c r="T609" i="4" s="1"/>
  <c r="U609" i="4" s="1"/>
  <c r="X609" i="4" s="1"/>
  <c r="Y609" i="4" s="1"/>
  <c r="Z609" i="4" s="1"/>
  <c r="AI600" i="4"/>
  <c r="AL600" i="4" s="1"/>
  <c r="AI604" i="4"/>
  <c r="AL604" i="4" s="1"/>
  <c r="AM604" i="4" s="1"/>
  <c r="R600" i="4"/>
  <c r="T600" i="4" s="1"/>
  <c r="U600" i="4" s="1"/>
  <c r="X600" i="4" s="1"/>
  <c r="Y600" i="4" s="1"/>
  <c r="Z600" i="4" s="1"/>
  <c r="AI593" i="4"/>
  <c r="AL593" i="4" s="1"/>
  <c r="AM593" i="4" s="1"/>
  <c r="R585" i="4"/>
  <c r="T585" i="4" s="1"/>
  <c r="R596" i="4"/>
  <c r="T596" i="4" s="1"/>
  <c r="U596" i="4" s="1"/>
  <c r="X596" i="4" s="1"/>
  <c r="Y596" i="4" s="1"/>
  <c r="Z596" i="4" s="1"/>
  <c r="BA584" i="4"/>
  <c r="BD584" i="4" s="1"/>
  <c r="BE584" i="4" s="1"/>
  <c r="AI595" i="4"/>
  <c r="AL595" i="4" s="1"/>
  <c r="AM595" i="4" s="1"/>
  <c r="BA578" i="4"/>
  <c r="AI576" i="4"/>
  <c r="AL576" i="4" s="1"/>
  <c r="AM576" i="4" s="1"/>
  <c r="BA564" i="4"/>
  <c r="BD564" i="4" s="1"/>
  <c r="R553" i="4"/>
  <c r="T553" i="4" s="1"/>
  <c r="U553" i="4" s="1"/>
  <c r="X553" i="4" s="1"/>
  <c r="Y553" i="4" s="1"/>
  <c r="Z553" i="4" s="1"/>
  <c r="R570" i="4"/>
  <c r="BA561" i="4"/>
  <c r="BD561" i="4" s="1"/>
  <c r="BE561" i="4" s="1"/>
  <c r="R551" i="4"/>
  <c r="R565" i="4"/>
  <c r="T565" i="4" s="1"/>
  <c r="U565" i="4" s="1"/>
  <c r="BA547" i="4"/>
  <c r="BD547" i="4" s="1"/>
  <c r="BA545" i="4"/>
  <c r="BD545" i="4" s="1"/>
  <c r="BE545" i="4" s="1"/>
  <c r="R525" i="4"/>
  <c r="T525" i="4" s="1"/>
  <c r="U525" i="4" s="1"/>
  <c r="BA502" i="4"/>
  <c r="BD502" i="4" s="1"/>
  <c r="BE502" i="4" s="1"/>
  <c r="R524" i="4"/>
  <c r="T524" i="4" s="1"/>
  <c r="U524" i="4" s="1"/>
  <c r="R514" i="4"/>
  <c r="T514" i="4" s="1"/>
  <c r="U514" i="4" s="1"/>
  <c r="BA531" i="4"/>
  <c r="BD531" i="4" s="1"/>
  <c r="BE531" i="4" s="1"/>
  <c r="AI520" i="4"/>
  <c r="AL520" i="4" s="1"/>
  <c r="AM520" i="4" s="1"/>
  <c r="R503" i="4"/>
  <c r="T503" i="4" s="1"/>
  <c r="AI500" i="4"/>
  <c r="AL500" i="4" s="1"/>
  <c r="AM500" i="4" s="1"/>
  <c r="R470" i="4"/>
  <c r="T470" i="4" s="1"/>
  <c r="U470" i="4" s="1"/>
  <c r="X470" i="4" s="1"/>
  <c r="Y470" i="4" s="1"/>
  <c r="Z470" i="4" s="1"/>
  <c r="R530" i="4"/>
  <c r="T530" i="4" s="1"/>
  <c r="U530" i="4" s="1"/>
  <c r="AI524" i="4"/>
  <c r="AL524" i="4" s="1"/>
  <c r="R477" i="4"/>
  <c r="T477" i="4" s="1"/>
  <c r="U477" i="4" s="1"/>
  <c r="R435" i="4"/>
  <c r="T435" i="4" s="1"/>
  <c r="U435" i="4" s="1"/>
  <c r="AI445" i="4"/>
  <c r="AL445" i="4" s="1"/>
  <c r="AM445" i="4" s="1"/>
  <c r="R431" i="4"/>
  <c r="AI417" i="4"/>
  <c r="AL417" i="4" s="1"/>
  <c r="AM417" i="4" s="1"/>
  <c r="R404" i="4"/>
  <c r="T404" i="4" s="1"/>
  <c r="U404" i="4" s="1"/>
  <c r="R384" i="4"/>
  <c r="T384" i="4" s="1"/>
  <c r="U384" i="4" s="1"/>
  <c r="R407" i="4"/>
  <c r="R399" i="4"/>
  <c r="T399" i="4" s="1"/>
  <c r="U399" i="4" s="1"/>
  <c r="X399" i="4" s="1"/>
  <c r="Y399" i="4" s="1"/>
  <c r="Z399" i="4" s="1"/>
  <c r="AI396" i="4"/>
  <c r="AL396" i="4" s="1"/>
  <c r="R356" i="4"/>
  <c r="T356" i="4" s="1"/>
  <c r="U356" i="4" s="1"/>
  <c r="R331" i="4"/>
  <c r="AI320" i="4"/>
  <c r="AL320" i="4" s="1"/>
  <c r="AM320" i="4" s="1"/>
  <c r="R428" i="4"/>
  <c r="T428" i="4" s="1"/>
  <c r="U428" i="4" s="1"/>
  <c r="AI328" i="4"/>
  <c r="AL328" i="4" s="1"/>
  <c r="AM328" i="4" s="1"/>
  <c r="R323" i="4"/>
  <c r="T323" i="4" s="1"/>
  <c r="U323" i="4" s="1"/>
  <c r="R219" i="4"/>
  <c r="T219" i="4" s="1"/>
  <c r="U219" i="4" s="1"/>
  <c r="AI146" i="4"/>
  <c r="AL146" i="4" s="1"/>
  <c r="AM146" i="4" s="1"/>
  <c r="R162" i="4"/>
  <c r="T162" i="4" s="1"/>
  <c r="U162" i="4" s="1"/>
  <c r="R152" i="4"/>
  <c r="T152" i="4" s="1"/>
  <c r="Q216" i="4"/>
  <c r="O216" i="4"/>
  <c r="BA586" i="4"/>
  <c r="BD586" i="4" s="1"/>
  <c r="BE586" i="4" s="1"/>
  <c r="AI581" i="4"/>
  <c r="AL581" i="4" s="1"/>
  <c r="R574" i="4"/>
  <c r="T574" i="4" s="1"/>
  <c r="U574" i="4" s="1"/>
  <c r="R555" i="4"/>
  <c r="T555" i="4" s="1"/>
  <c r="BA551" i="4"/>
  <c r="BD551" i="4" s="1"/>
  <c r="BE551" i="4" s="1"/>
  <c r="AI537" i="4"/>
  <c r="AL537" i="4" s="1"/>
  <c r="AM537" i="4" s="1"/>
  <c r="BA535" i="4"/>
  <c r="BD535" i="4" s="1"/>
  <c r="BE535" i="4" s="1"/>
  <c r="AI541" i="4"/>
  <c r="AL541" i="4" s="1"/>
  <c r="BA539" i="4"/>
  <c r="BD539" i="4" s="1"/>
  <c r="BE539" i="4" s="1"/>
  <c r="AI544" i="4"/>
  <c r="AL544" i="4" s="1"/>
  <c r="AM544" i="4" s="1"/>
  <c r="R519" i="4"/>
  <c r="R516" i="4"/>
  <c r="T516" i="4" s="1"/>
  <c r="R545" i="4"/>
  <c r="T545" i="4" s="1"/>
  <c r="U545" i="4" s="1"/>
  <c r="AI512" i="4"/>
  <c r="R510" i="4"/>
  <c r="T510" i="4" s="1"/>
  <c r="U510" i="4" s="1"/>
  <c r="X510" i="4" s="1"/>
  <c r="Y510" i="4" s="1"/>
  <c r="Z510" i="4" s="1"/>
  <c r="R481" i="4"/>
  <c r="AI439" i="4"/>
  <c r="AL439" i="4" s="1"/>
  <c r="AM439" i="4" s="1"/>
  <c r="AI496" i="4"/>
  <c r="AL496" i="4" s="1"/>
  <c r="AM496" i="4" s="1"/>
  <c r="R478" i="4"/>
  <c r="T478" i="4" s="1"/>
  <c r="U478" i="4" s="1"/>
  <c r="R401" i="4"/>
  <c r="R395" i="4"/>
  <c r="T395" i="4" s="1"/>
  <c r="U395" i="4" s="1"/>
  <c r="R475" i="4"/>
  <c r="T475" i="4" s="1"/>
  <c r="U475" i="4" s="1"/>
  <c r="R419" i="4"/>
  <c r="T419" i="4" s="1"/>
  <c r="U419" i="4" s="1"/>
  <c r="AI405" i="4"/>
  <c r="AL405" i="4" s="1"/>
  <c r="AM405" i="4" s="1"/>
  <c r="BA522" i="4"/>
  <c r="BD522" i="4" s="1"/>
  <c r="BE522" i="4" s="1"/>
  <c r="AI476" i="4"/>
  <c r="BA470" i="4"/>
  <c r="BD470" i="4" s="1"/>
  <c r="BE470" i="4" s="1"/>
  <c r="R439" i="4"/>
  <c r="T439" i="4" s="1"/>
  <c r="U439" i="4" s="1"/>
  <c r="AI422" i="4"/>
  <c r="AL422" i="4" s="1"/>
  <c r="AM422" i="4" s="1"/>
  <c r="R420" i="4"/>
  <c r="T420" i="4" s="1"/>
  <c r="U420" i="4" s="1"/>
  <c r="AI394" i="4"/>
  <c r="AL394" i="4" s="1"/>
  <c r="AM394" i="4" s="1"/>
  <c r="R392" i="4"/>
  <c r="AI381" i="4"/>
  <c r="AL381" i="4" s="1"/>
  <c r="AM381" i="4" s="1"/>
  <c r="R488" i="4"/>
  <c r="T488" i="4" s="1"/>
  <c r="R389" i="4"/>
  <c r="T389" i="4" s="1"/>
  <c r="U389" i="4" s="1"/>
  <c r="AI369" i="4"/>
  <c r="AL369" i="4" s="1"/>
  <c r="AI364" i="4"/>
  <c r="AL364" i="4" s="1"/>
  <c r="AM364" i="4" s="1"/>
  <c r="AI343" i="4"/>
  <c r="R187" i="4"/>
  <c r="T187" i="4" s="1"/>
  <c r="U187" i="4" s="1"/>
  <c r="R172" i="4"/>
  <c r="T172" i="4" s="1"/>
  <c r="R31" i="4"/>
  <c r="T31" i="4" s="1"/>
  <c r="U31" i="4" s="1"/>
  <c r="R388" i="4"/>
  <c r="T388" i="4" s="1"/>
  <c r="AI357" i="4"/>
  <c r="AL357" i="4" s="1"/>
  <c r="AM357" i="4" s="1"/>
  <c r="R339" i="4"/>
  <c r="R326" i="4"/>
  <c r="T326" i="4" s="1"/>
  <c r="U326" i="4" s="1"/>
  <c r="AI371" i="4"/>
  <c r="AL371" i="4" s="1"/>
  <c r="AM371" i="4" s="1"/>
  <c r="AI353" i="4"/>
  <c r="AL353" i="4" s="1"/>
  <c r="AM353" i="4" s="1"/>
  <c r="AI337" i="4"/>
  <c r="R314" i="4"/>
  <c r="T314" i="4" s="1"/>
  <c r="U314" i="4" s="1"/>
  <c r="R294" i="4"/>
  <c r="T294" i="4" s="1"/>
  <c r="U294" i="4" s="1"/>
  <c r="R347" i="4"/>
  <c r="T347" i="4" s="1"/>
  <c r="AI351" i="4"/>
  <c r="AL351" i="4" s="1"/>
  <c r="AM351" i="4" s="1"/>
  <c r="AI210" i="4"/>
  <c r="AL210" i="4" s="1"/>
  <c r="AM210" i="4" s="1"/>
  <c r="AI274" i="4"/>
  <c r="AL274" i="4" s="1"/>
  <c r="R266" i="4"/>
  <c r="T266" i="4" s="1"/>
  <c r="U266" i="4" s="1"/>
  <c r="R255" i="4"/>
  <c r="T255" i="4" s="1"/>
  <c r="U255" i="4" s="1"/>
  <c r="AI236" i="4"/>
  <c r="AL236" i="4" s="1"/>
  <c r="R226" i="4"/>
  <c r="T226" i="4" s="1"/>
  <c r="U226" i="4" s="1"/>
  <c r="AI220" i="4"/>
  <c r="AL220" i="4" s="1"/>
  <c r="AM220" i="4" s="1"/>
  <c r="BA214" i="4"/>
  <c r="BD214" i="4" s="1"/>
  <c r="BE214" i="4" s="1"/>
  <c r="AI245" i="4"/>
  <c r="AL245" i="4" s="1"/>
  <c r="AM245" i="4" s="1"/>
  <c r="AI211" i="4"/>
  <c r="AL211" i="4" s="1"/>
  <c r="AM211" i="4" s="1"/>
  <c r="AI208" i="4"/>
  <c r="AL208" i="4" s="1"/>
  <c r="AM208" i="4" s="1"/>
  <c r="R173" i="4"/>
  <c r="T173" i="4" s="1"/>
  <c r="U173" i="4" s="1"/>
  <c r="X173" i="4" s="1"/>
  <c r="Y173" i="4" s="1"/>
  <c r="Z173" i="4" s="1"/>
  <c r="R171" i="4"/>
  <c r="T171" i="4" s="1"/>
  <c r="U171" i="4" s="1"/>
  <c r="X171" i="4" s="1"/>
  <c r="Y171" i="4" s="1"/>
  <c r="Z171" i="4" s="1"/>
  <c r="R164" i="4"/>
  <c r="T164" i="4" s="1"/>
  <c r="U164" i="4" s="1"/>
  <c r="R157" i="4"/>
  <c r="T157" i="4" s="1"/>
  <c r="U157" i="4" s="1"/>
  <c r="X157" i="4" s="1"/>
  <c r="Y157" i="4" s="1"/>
  <c r="Z157" i="4" s="1"/>
  <c r="R155" i="4"/>
  <c r="T155" i="4" s="1"/>
  <c r="U155" i="4" s="1"/>
  <c r="X155" i="4" s="1"/>
  <c r="Y155" i="4" s="1"/>
  <c r="Z155" i="4" s="1"/>
  <c r="AI184" i="4"/>
  <c r="AL184" i="4" s="1"/>
  <c r="AM184" i="4" s="1"/>
  <c r="R182" i="4"/>
  <c r="T182" i="4" s="1"/>
  <c r="U182" i="4" s="1"/>
  <c r="R151" i="4"/>
  <c r="T151" i="4" s="1"/>
  <c r="U151" i="4" s="1"/>
  <c r="R136" i="4"/>
  <c r="T136" i="4" s="1"/>
  <c r="U136" i="4" s="1"/>
  <c r="R185" i="4"/>
  <c r="T185" i="4" s="1"/>
  <c r="U185" i="4" s="1"/>
  <c r="R145" i="4"/>
  <c r="T145" i="4" s="1"/>
  <c r="U145" i="4" s="1"/>
  <c r="X145" i="4" s="1"/>
  <c r="Y145" i="4" s="1"/>
  <c r="Z145" i="4" s="1"/>
  <c r="AI132" i="4"/>
  <c r="R188" i="4"/>
  <c r="T188" i="4" s="1"/>
  <c r="U188" i="4" s="1"/>
  <c r="R181" i="4"/>
  <c r="T181" i="4" s="1"/>
  <c r="U181" i="4" s="1"/>
  <c r="AI175" i="4"/>
  <c r="AL175" i="4" s="1"/>
  <c r="AM175" i="4" s="1"/>
  <c r="R167" i="4"/>
  <c r="T167" i="4" s="1"/>
  <c r="AI155" i="4"/>
  <c r="AL155" i="4" s="1"/>
  <c r="AM155" i="4" s="1"/>
  <c r="AI126" i="4"/>
  <c r="AL126" i="4" s="1"/>
  <c r="AM126" i="4" s="1"/>
  <c r="R138" i="4"/>
  <c r="T138" i="4" s="1"/>
  <c r="U138" i="4" s="1"/>
  <c r="X138" i="4" s="1"/>
  <c r="Y138" i="4" s="1"/>
  <c r="Z138" i="4" s="1"/>
  <c r="R119" i="4"/>
  <c r="T119" i="4" s="1"/>
  <c r="R112" i="4"/>
  <c r="T112" i="4" s="1"/>
  <c r="U112" i="4" s="1"/>
  <c r="BA87" i="4"/>
  <c r="BD87" i="4" s="1"/>
  <c r="BE87" i="4" s="1"/>
  <c r="R117" i="4"/>
  <c r="T117" i="4" s="1"/>
  <c r="U117" i="4" s="1"/>
  <c r="R91" i="4"/>
  <c r="T91" i="4" s="1"/>
  <c r="U91" i="4" s="1"/>
  <c r="AI58" i="4"/>
  <c r="AL58" i="4" s="1"/>
  <c r="AM58" i="4" s="1"/>
  <c r="R56" i="4"/>
  <c r="T56" i="4" s="1"/>
  <c r="AI115" i="4"/>
  <c r="AL115" i="4" s="1"/>
  <c r="AM115" i="4" s="1"/>
  <c r="R113" i="4"/>
  <c r="AI100" i="4"/>
  <c r="AL100" i="4" s="1"/>
  <c r="AM100" i="4" s="1"/>
  <c r="AI83" i="4"/>
  <c r="AL83" i="4" s="1"/>
  <c r="AM83" i="4" s="1"/>
  <c r="R81" i="4"/>
  <c r="T81" i="4" s="1"/>
  <c r="U81" i="4" s="1"/>
  <c r="AI64" i="4"/>
  <c r="AI48" i="4"/>
  <c r="AL48" i="4" s="1"/>
  <c r="AM48" i="4" s="1"/>
  <c r="R46" i="4"/>
  <c r="T46" i="4" s="1"/>
  <c r="U46" i="4" s="1"/>
  <c r="R29" i="4"/>
  <c r="T29" i="4" s="1"/>
  <c r="U29" i="4" s="1"/>
  <c r="R20" i="4"/>
  <c r="T20" i="4" s="1"/>
  <c r="AI361" i="4"/>
  <c r="AL361" i="4" s="1"/>
  <c r="AM361" i="4" s="1"/>
  <c r="AI358" i="4"/>
  <c r="R319" i="4"/>
  <c r="T319" i="4" s="1"/>
  <c r="AI313" i="4"/>
  <c r="AL313" i="4" s="1"/>
  <c r="AM313" i="4" s="1"/>
  <c r="R306" i="4"/>
  <c r="T306" i="4" s="1"/>
  <c r="R416" i="4"/>
  <c r="T416" i="4" s="1"/>
  <c r="U416" i="4" s="1"/>
  <c r="AI356" i="4"/>
  <c r="AL356" i="4" s="1"/>
  <c r="AM356" i="4" s="1"/>
  <c r="AI317" i="4"/>
  <c r="AL317" i="4" s="1"/>
  <c r="AM317" i="4" s="1"/>
  <c r="R368" i="4"/>
  <c r="R359" i="4"/>
  <c r="T359" i="4" s="1"/>
  <c r="U359" i="4" s="1"/>
  <c r="AI332" i="4"/>
  <c r="AL332" i="4" s="1"/>
  <c r="AM332" i="4" s="1"/>
  <c r="AI329" i="4"/>
  <c r="AL329" i="4" s="1"/>
  <c r="AM329" i="4" s="1"/>
  <c r="R377" i="4"/>
  <c r="T377" i="4" s="1"/>
  <c r="U377" i="4" s="1"/>
  <c r="R348" i="4"/>
  <c r="T348" i="4" s="1"/>
  <c r="U348" i="4" s="1"/>
  <c r="AI297" i="4"/>
  <c r="AL297" i="4" s="1"/>
  <c r="AM297" i="4" s="1"/>
  <c r="R293" i="4"/>
  <c r="T293" i="4" s="1"/>
  <c r="U293" i="4" s="1"/>
  <c r="AI263" i="4"/>
  <c r="AL263" i="4" s="1"/>
  <c r="R324" i="4"/>
  <c r="T324" i="4" s="1"/>
  <c r="U324" i="4" s="1"/>
  <c r="R296" i="4"/>
  <c r="T296" i="4" s="1"/>
  <c r="U296" i="4" s="1"/>
  <c r="R408" i="4"/>
  <c r="T408" i="4" s="1"/>
  <c r="R318" i="4"/>
  <c r="T318" i="4" s="1"/>
  <c r="AI309" i="4"/>
  <c r="AL309" i="4" s="1"/>
  <c r="AM309" i="4" s="1"/>
  <c r="R285" i="4"/>
  <c r="T285" i="4" s="1"/>
  <c r="U285" i="4" s="1"/>
  <c r="AI268" i="4"/>
  <c r="AL268" i="4" s="1"/>
  <c r="AM268" i="4" s="1"/>
  <c r="AI278" i="4"/>
  <c r="AL278" i="4" s="1"/>
  <c r="AI267" i="4"/>
  <c r="AL267" i="4" s="1"/>
  <c r="AM267" i="4" s="1"/>
  <c r="R237" i="4"/>
  <c r="T237" i="4" s="1"/>
  <c r="U237" i="4" s="1"/>
  <c r="R221" i="4"/>
  <c r="T221" i="4" s="1"/>
  <c r="R282" i="4"/>
  <c r="T282" i="4" s="1"/>
  <c r="U282" i="4" s="1"/>
  <c r="AI243" i="4"/>
  <c r="AL243" i="4" s="1"/>
  <c r="AM243" i="4" s="1"/>
  <c r="AI227" i="4"/>
  <c r="AL227" i="4" s="1"/>
  <c r="AM227" i="4" s="1"/>
  <c r="AI262" i="4"/>
  <c r="AL262" i="4" s="1"/>
  <c r="AM262" i="4" s="1"/>
  <c r="AI213" i="4"/>
  <c r="AI232" i="4"/>
  <c r="AL232" i="4" s="1"/>
  <c r="AM232" i="4" s="1"/>
  <c r="AI219" i="4"/>
  <c r="AL219" i="4" s="1"/>
  <c r="AM219" i="4" s="1"/>
  <c r="R212" i="4"/>
  <c r="T212" i="4" s="1"/>
  <c r="U212" i="4" s="1"/>
  <c r="R252" i="4"/>
  <c r="T252" i="4" s="1"/>
  <c r="U252" i="4" s="1"/>
  <c r="AI198" i="4"/>
  <c r="AL198" i="4" s="1"/>
  <c r="AM198" i="4" s="1"/>
  <c r="R183" i="4"/>
  <c r="T183" i="4" s="1"/>
  <c r="U183" i="4" s="1"/>
  <c r="R178" i="4"/>
  <c r="T178" i="4" s="1"/>
  <c r="U178" i="4" s="1"/>
  <c r="AI165" i="4"/>
  <c r="AL165" i="4" s="1"/>
  <c r="R150" i="4"/>
  <c r="T150" i="4" s="1"/>
  <c r="U150" i="4" s="1"/>
  <c r="R184" i="4"/>
  <c r="T184" i="4" s="1"/>
  <c r="U184" i="4" s="1"/>
  <c r="AI152" i="4"/>
  <c r="AL152" i="4" s="1"/>
  <c r="AM152" i="4" s="1"/>
  <c r="R144" i="4"/>
  <c r="T144" i="4" s="1"/>
  <c r="U144" i="4" s="1"/>
  <c r="X144" i="4" s="1"/>
  <c r="Y144" i="4" s="1"/>
  <c r="Z144" i="4" s="1"/>
  <c r="AI186" i="4"/>
  <c r="AL186" i="4" s="1"/>
  <c r="AM186" i="4" s="1"/>
  <c r="AI173" i="4"/>
  <c r="AL173" i="4" s="1"/>
  <c r="AM173" i="4" s="1"/>
  <c r="R134" i="4"/>
  <c r="T134" i="4" s="1"/>
  <c r="R111" i="4"/>
  <c r="T111" i="4" s="1"/>
  <c r="U111" i="4" s="1"/>
  <c r="AI89" i="4"/>
  <c r="AI85" i="4"/>
  <c r="AL85" i="4" s="1"/>
  <c r="AM85" i="4" s="1"/>
  <c r="R79" i="4"/>
  <c r="R77" i="4"/>
  <c r="T77" i="4" s="1"/>
  <c r="U77" i="4" s="1"/>
  <c r="AI56" i="4"/>
  <c r="AI125" i="4"/>
  <c r="AL125" i="4" s="1"/>
  <c r="AM125" i="4" s="1"/>
  <c r="R120" i="4"/>
  <c r="AI113" i="4"/>
  <c r="R103" i="4"/>
  <c r="T103" i="4" s="1"/>
  <c r="U103" i="4" s="1"/>
  <c r="AI81" i="4"/>
  <c r="R73" i="4"/>
  <c r="T73" i="4" s="1"/>
  <c r="AI68" i="4"/>
  <c r="AL68" i="4" s="1"/>
  <c r="AM68" i="4" s="1"/>
  <c r="R62" i="4"/>
  <c r="R57" i="4"/>
  <c r="T57" i="4" s="1"/>
  <c r="U57" i="4" s="1"/>
  <c r="R44" i="4"/>
  <c r="R75" i="4"/>
  <c r="T75" i="4" s="1"/>
  <c r="U75" i="4" s="1"/>
  <c r="AI54" i="4"/>
  <c r="AL54" i="4" s="1"/>
  <c r="AM54" i="4" s="1"/>
  <c r="AI42" i="4"/>
  <c r="AL42" i="4" s="1"/>
  <c r="R25" i="4"/>
  <c r="T25" i="4" s="1"/>
  <c r="U25" i="4" s="1"/>
  <c r="R126" i="4"/>
  <c r="AI122" i="4"/>
  <c r="AL122" i="4" s="1"/>
  <c r="AM122" i="4" s="1"/>
  <c r="R114" i="4"/>
  <c r="T114" i="4" s="1"/>
  <c r="U114" i="4" s="1"/>
  <c r="AI109" i="4"/>
  <c r="R87" i="4"/>
  <c r="T87" i="4" s="1"/>
  <c r="U87" i="4" s="1"/>
  <c r="R82" i="4"/>
  <c r="T82" i="4" s="1"/>
  <c r="R58" i="4"/>
  <c r="R43" i="4"/>
  <c r="T43" i="4" s="1"/>
  <c r="U43" i="4" s="1"/>
  <c r="R101" i="4"/>
  <c r="T101" i="4" s="1"/>
  <c r="U101" i="4" s="1"/>
  <c r="R84" i="4"/>
  <c r="T84" i="4" s="1"/>
  <c r="U84" i="4" s="1"/>
  <c r="AI60" i="4"/>
  <c r="R54" i="4"/>
  <c r="T54" i="4" s="1"/>
  <c r="U54" i="4" s="1"/>
  <c r="R47" i="4"/>
  <c r="T47" i="4" s="1"/>
  <c r="R76" i="4"/>
  <c r="T76" i="4" s="1"/>
  <c r="U76" i="4" s="1"/>
  <c r="AI291" i="4"/>
  <c r="R281" i="4"/>
  <c r="T281" i="4" s="1"/>
  <c r="R403" i="4"/>
  <c r="AI354" i="4"/>
  <c r="AL354" i="4" s="1"/>
  <c r="AM354" i="4" s="1"/>
  <c r="AI349" i="4"/>
  <c r="R342" i="4"/>
  <c r="T342" i="4" s="1"/>
  <c r="U342" i="4" s="1"/>
  <c r="AI284" i="4"/>
  <c r="AL284" i="4" s="1"/>
  <c r="R361" i="4"/>
  <c r="T361" i="4" s="1"/>
  <c r="U361" i="4" s="1"/>
  <c r="AI256" i="4"/>
  <c r="AL256" i="4" s="1"/>
  <c r="AM256" i="4" s="1"/>
  <c r="R276" i="4"/>
  <c r="T276" i="4" s="1"/>
  <c r="AI271" i="4"/>
  <c r="AL271" i="4" s="1"/>
  <c r="AM271" i="4" s="1"/>
  <c r="R265" i="4"/>
  <c r="T265" i="4" s="1"/>
  <c r="U265" i="4" s="1"/>
  <c r="R247" i="4"/>
  <c r="T247" i="4" s="1"/>
  <c r="U247" i="4" s="1"/>
  <c r="R256" i="4"/>
  <c r="T256" i="4" s="1"/>
  <c r="U256" i="4" s="1"/>
  <c r="R259" i="4"/>
  <c r="T259" i="4" s="1"/>
  <c r="U259" i="4" s="1"/>
  <c r="X259" i="4" s="1"/>
  <c r="Y259" i="4" s="1"/>
  <c r="Z259" i="4" s="1"/>
  <c r="AI253" i="4"/>
  <c r="AL253" i="4" s="1"/>
  <c r="AM253" i="4" s="1"/>
  <c r="AI246" i="4"/>
  <c r="AI223" i="4"/>
  <c r="AL223" i="4" s="1"/>
  <c r="AM223" i="4" s="1"/>
  <c r="AI259" i="4"/>
  <c r="AL259" i="4" s="1"/>
  <c r="AI242" i="4"/>
  <c r="AL242" i="4" s="1"/>
  <c r="AM242" i="4" s="1"/>
  <c r="R170" i="4"/>
  <c r="T170" i="4" s="1"/>
  <c r="U170" i="4" s="1"/>
  <c r="R158" i="4"/>
  <c r="T158" i="4" s="1"/>
  <c r="U158" i="4" s="1"/>
  <c r="R156" i="4"/>
  <c r="R154" i="4"/>
  <c r="T154" i="4" s="1"/>
  <c r="U154" i="4" s="1"/>
  <c r="R149" i="4"/>
  <c r="T149" i="4" s="1"/>
  <c r="U149" i="4" s="1"/>
  <c r="AI144" i="4"/>
  <c r="AL144" i="4" s="1"/>
  <c r="AM144" i="4" s="1"/>
  <c r="AI179" i="4"/>
  <c r="R166" i="4"/>
  <c r="T166" i="4" s="1"/>
  <c r="U166" i="4" s="1"/>
  <c r="AI161" i="4"/>
  <c r="AL161" i="4" s="1"/>
  <c r="AM161" i="4" s="1"/>
  <c r="R128" i="4"/>
  <c r="T128" i="4" s="1"/>
  <c r="U128" i="4" s="1"/>
  <c r="AI171" i="4"/>
  <c r="AL171" i="4" s="1"/>
  <c r="R168" i="4"/>
  <c r="T168" i="4" s="1"/>
  <c r="U168" i="4" s="1"/>
  <c r="AI148" i="4"/>
  <c r="R107" i="4"/>
  <c r="R45" i="4"/>
  <c r="T45" i="4" s="1"/>
  <c r="U45" i="4" s="1"/>
  <c r="R40" i="4"/>
  <c r="T40" i="4" s="1"/>
  <c r="U40" i="4" s="1"/>
  <c r="R59" i="4"/>
  <c r="T59" i="4" s="1"/>
  <c r="U59" i="4" s="1"/>
  <c r="R52" i="4"/>
  <c r="T52" i="4" s="1"/>
  <c r="U52" i="4" s="1"/>
  <c r="X52" i="4" s="1"/>
  <c r="Y52" i="4" s="1"/>
  <c r="Z52" i="4" s="1"/>
  <c r="R36" i="4"/>
  <c r="T36" i="4" s="1"/>
  <c r="U36" i="4" s="1"/>
  <c r="R143" i="4"/>
  <c r="T143" i="4" s="1"/>
  <c r="U143" i="4" s="1"/>
  <c r="X143" i="4" s="1"/>
  <c r="Y143" i="4" s="1"/>
  <c r="Z143" i="4" s="1"/>
  <c r="R51" i="4"/>
  <c r="T51" i="4" s="1"/>
  <c r="U51" i="4" s="1"/>
  <c r="X51" i="4" s="1"/>
  <c r="Y51" i="4" s="1"/>
  <c r="Z51" i="4" s="1"/>
  <c r="R116" i="4"/>
  <c r="T116" i="4" s="1"/>
  <c r="U116" i="4" s="1"/>
  <c r="R99" i="4"/>
  <c r="T99" i="4" s="1"/>
  <c r="U99" i="4" s="1"/>
  <c r="AI76" i="4"/>
  <c r="R70" i="4"/>
  <c r="T70" i="4" s="1"/>
  <c r="U70" i="4" s="1"/>
  <c r="R33" i="4"/>
  <c r="T33" i="4" s="1"/>
  <c r="U33" i="4" s="1"/>
  <c r="AI34" i="4"/>
  <c r="AL34" i="4" s="1"/>
  <c r="AM34" i="4" s="1"/>
  <c r="AL597" i="4"/>
  <c r="AM597" i="4" s="1"/>
  <c r="T597" i="4"/>
  <c r="U597" i="4" s="1"/>
  <c r="X597" i="4" s="1"/>
  <c r="Y597" i="4" s="1"/>
  <c r="Z597" i="4" s="1"/>
  <c r="AL548" i="4"/>
  <c r="AM548" i="4" s="1"/>
  <c r="BD566" i="4"/>
  <c r="BE566" i="4" s="1"/>
  <c r="T518" i="4"/>
  <c r="U518" i="4" s="1"/>
  <c r="X518" i="4" s="1"/>
  <c r="Y518" i="4" s="1"/>
  <c r="Z518" i="4" s="1"/>
  <c r="AL606" i="4"/>
  <c r="AM606" i="4" s="1"/>
  <c r="BD563" i="4"/>
  <c r="BE563" i="4" s="1"/>
  <c r="AL554" i="4"/>
  <c r="AM554" i="4" s="1"/>
  <c r="T566" i="4"/>
  <c r="U566" i="4" s="1"/>
  <c r="T562" i="4"/>
  <c r="U562" i="4" s="1"/>
  <c r="AL539" i="4"/>
  <c r="AM539" i="4" s="1"/>
  <c r="AL531" i="4"/>
  <c r="AM531" i="4" s="1"/>
  <c r="AL534" i="4"/>
  <c r="AM534" i="4" s="1"/>
  <c r="AL480" i="4"/>
  <c r="AM480" i="4" s="1"/>
  <c r="AL481" i="4"/>
  <c r="AM481" i="4" s="1"/>
  <c r="T459" i="4"/>
  <c r="U459" i="4" s="1"/>
  <c r="X459" i="4" s="1"/>
  <c r="Y459" i="4" s="1"/>
  <c r="Z459" i="4" s="1"/>
  <c r="AL486" i="4"/>
  <c r="AM486" i="4" s="1"/>
  <c r="AP486" i="4" s="1"/>
  <c r="AQ486" i="4" s="1"/>
  <c r="BJ486" i="4" s="1"/>
  <c r="T425" i="4"/>
  <c r="U425" i="4" s="1"/>
  <c r="T417" i="4"/>
  <c r="U417" i="4" s="1"/>
  <c r="AL407" i="4"/>
  <c r="AM407" i="4" s="1"/>
  <c r="AL398" i="4"/>
  <c r="AM398" i="4" s="1"/>
  <c r="AL383" i="4"/>
  <c r="AM383" i="4" s="1"/>
  <c r="AL471" i="4"/>
  <c r="AM471" i="4" s="1"/>
  <c r="AP471" i="4" s="1"/>
  <c r="AQ471" i="4" s="1"/>
  <c r="BJ471" i="4" s="1"/>
  <c r="T386" i="4"/>
  <c r="U386" i="4" s="1"/>
  <c r="T402" i="4"/>
  <c r="U402" i="4" s="1"/>
  <c r="T382" i="4"/>
  <c r="U382" i="4" s="1"/>
  <c r="AL376" i="4"/>
  <c r="AM376" i="4" s="1"/>
  <c r="BD354" i="4"/>
  <c r="BE354" i="4" s="1"/>
  <c r="AL338" i="4"/>
  <c r="AM338" i="4" s="1"/>
  <c r="AL322" i="4"/>
  <c r="AM322" i="4" s="1"/>
  <c r="AL303" i="4"/>
  <c r="AM303" i="4" s="1"/>
  <c r="AL298" i="4"/>
  <c r="AM298" i="4" s="1"/>
  <c r="AL285" i="4"/>
  <c r="AM285" i="4" s="1"/>
  <c r="T262" i="4"/>
  <c r="U262" i="4" s="1"/>
  <c r="T254" i="4"/>
  <c r="U254" i="4" s="1"/>
  <c r="T267" i="4"/>
  <c r="U267" i="4" s="1"/>
  <c r="AL258" i="4"/>
  <c r="AM258" i="4" s="1"/>
  <c r="T249" i="4"/>
  <c r="U249" i="4" s="1"/>
  <c r="T215" i="4"/>
  <c r="U215" i="4" s="1"/>
  <c r="T231" i="4"/>
  <c r="U231" i="4" s="1"/>
  <c r="AL201" i="4"/>
  <c r="AM201" i="4" s="1"/>
  <c r="AL140" i="4"/>
  <c r="AM140" i="4" s="1"/>
  <c r="AL130" i="4"/>
  <c r="AM130" i="4" s="1"/>
  <c r="AL112" i="4"/>
  <c r="AM112" i="4" s="1"/>
  <c r="AL102" i="4"/>
  <c r="AM102" i="4" s="1"/>
  <c r="AL80" i="4"/>
  <c r="AM80" i="4" s="1"/>
  <c r="AL63" i="4"/>
  <c r="AM63" i="4" s="1"/>
  <c r="AL49" i="4"/>
  <c r="AM49" i="4" s="1"/>
  <c r="AL37" i="4"/>
  <c r="AM37" i="4" s="1"/>
  <c r="AO196" i="4"/>
  <c r="AP196" i="4" s="1"/>
  <c r="AQ196" i="4" s="1"/>
  <c r="BJ196" i="4" s="1"/>
  <c r="AL123" i="4"/>
  <c r="AM123" i="4" s="1"/>
  <c r="AL106" i="4"/>
  <c r="AM106" i="4" s="1"/>
  <c r="AL95" i="4"/>
  <c r="AM95" i="4" s="1"/>
  <c r="AL65" i="4"/>
  <c r="AM65" i="4" s="1"/>
  <c r="AL53" i="4"/>
  <c r="AM53" i="4" s="1"/>
  <c r="AL31" i="4"/>
  <c r="AM31" i="4" s="1"/>
  <c r="T23" i="4"/>
  <c r="U23" i="4" s="1"/>
  <c r="AL602" i="4"/>
  <c r="AM602" i="4" s="1"/>
  <c r="AL584" i="4"/>
  <c r="AM584" i="4" s="1"/>
  <c r="AL526" i="4"/>
  <c r="AM526" i="4" s="1"/>
  <c r="T511" i="4"/>
  <c r="U511" i="4" s="1"/>
  <c r="AO529" i="4"/>
  <c r="AP529" i="4" s="1"/>
  <c r="AQ529" i="4" s="1"/>
  <c r="BJ529" i="4" s="1"/>
  <c r="AL477" i="4"/>
  <c r="AM477" i="4" s="1"/>
  <c r="AL454" i="4"/>
  <c r="AM454" i="4" s="1"/>
  <c r="AL443" i="4"/>
  <c r="AM443" i="4" s="1"/>
  <c r="T472" i="4"/>
  <c r="U472" i="4" s="1"/>
  <c r="X472" i="4" s="1"/>
  <c r="Y472" i="4" s="1"/>
  <c r="Z472" i="4" s="1"/>
  <c r="T450" i="4"/>
  <c r="U450" i="4" s="1"/>
  <c r="T467" i="4"/>
  <c r="U467" i="4" s="1"/>
  <c r="X467" i="4" s="1"/>
  <c r="Y467" i="4" s="1"/>
  <c r="Z467" i="4" s="1"/>
  <c r="T446" i="4"/>
  <c r="U446" i="4" s="1"/>
  <c r="AL441" i="4"/>
  <c r="AM441" i="4" s="1"/>
  <c r="AL423" i="4"/>
  <c r="AM423" i="4" s="1"/>
  <c r="AL395" i="4"/>
  <c r="AM395" i="4" s="1"/>
  <c r="T398" i="4"/>
  <c r="U398" i="4" s="1"/>
  <c r="X398" i="4" s="1"/>
  <c r="Y398" i="4" s="1"/>
  <c r="Z398" i="4" s="1"/>
  <c r="T381" i="4"/>
  <c r="U381" i="4" s="1"/>
  <c r="AL370" i="4"/>
  <c r="AM370" i="4" s="1"/>
  <c r="AL363" i="4"/>
  <c r="AM363" i="4" s="1"/>
  <c r="AL334" i="4"/>
  <c r="AM334" i="4" s="1"/>
  <c r="AL347" i="4"/>
  <c r="AM347" i="4" s="1"/>
  <c r="T321" i="4"/>
  <c r="U321" i="4" s="1"/>
  <c r="T297" i="4"/>
  <c r="U297" i="4" s="1"/>
  <c r="T353" i="4"/>
  <c r="U353" i="4" s="1"/>
  <c r="AO306" i="4"/>
  <c r="AP306" i="4" s="1"/>
  <c r="AQ306" i="4" s="1"/>
  <c r="BJ306" i="4" s="1"/>
  <c r="AL260" i="4"/>
  <c r="AM260" i="4" s="1"/>
  <c r="AL265" i="4"/>
  <c r="AM265" i="4" s="1"/>
  <c r="AL247" i="4"/>
  <c r="AM247" i="4" s="1"/>
  <c r="T239" i="4"/>
  <c r="U239" i="4" s="1"/>
  <c r="X239" i="4" s="1"/>
  <c r="Y239" i="4" s="1"/>
  <c r="Z239" i="4" s="1"/>
  <c r="T224" i="4"/>
  <c r="U224" i="4" s="1"/>
  <c r="T217" i="4"/>
  <c r="U217" i="4" s="1"/>
  <c r="AL214" i="4"/>
  <c r="AM214" i="4" s="1"/>
  <c r="AL229" i="4"/>
  <c r="AM229" i="4" s="1"/>
  <c r="T211" i="4"/>
  <c r="U211" i="4" s="1"/>
  <c r="T192" i="4"/>
  <c r="U192" i="4" s="1"/>
  <c r="AL178" i="4"/>
  <c r="AM178" i="4" s="1"/>
  <c r="AL151" i="4"/>
  <c r="AM151" i="4" s="1"/>
  <c r="AL166" i="4"/>
  <c r="AM166" i="4" s="1"/>
  <c r="AL153" i="4"/>
  <c r="AM153" i="4" s="1"/>
  <c r="AO195" i="4"/>
  <c r="AP195" i="4" s="1"/>
  <c r="AQ195" i="4" s="1"/>
  <c r="BJ195" i="4" s="1"/>
  <c r="T132" i="4"/>
  <c r="U132" i="4" s="1"/>
  <c r="AL45" i="4"/>
  <c r="AM45" i="4" s="1"/>
  <c r="AL104" i="4"/>
  <c r="AM104" i="4" s="1"/>
  <c r="AL93" i="4"/>
  <c r="AM93" i="4" s="1"/>
  <c r="AL73" i="4"/>
  <c r="AM73" i="4" s="1"/>
  <c r="AL39" i="4"/>
  <c r="AM39" i="4" s="1"/>
  <c r="AL27" i="4"/>
  <c r="AM27" i="4" s="1"/>
  <c r="T28" i="4"/>
  <c r="U28" i="4" s="1"/>
  <c r="AL608" i="4"/>
  <c r="AM608" i="4" s="1"/>
  <c r="T589" i="4"/>
  <c r="U589" i="4" s="1"/>
  <c r="X589" i="4" s="1"/>
  <c r="Y589" i="4" s="1"/>
  <c r="Z589" i="4" s="1"/>
  <c r="T587" i="4"/>
  <c r="U587" i="4" s="1"/>
  <c r="X587" i="4" s="1"/>
  <c r="Y587" i="4" s="1"/>
  <c r="Z587" i="4" s="1"/>
  <c r="T567" i="4"/>
  <c r="U567" i="4" s="1"/>
  <c r="X567" i="4" s="1"/>
  <c r="Y567" i="4" s="1"/>
  <c r="Z567" i="4" s="1"/>
  <c r="BD537" i="4"/>
  <c r="BE537" i="4" s="1"/>
  <c r="BD520" i="4"/>
  <c r="BE520" i="4" s="1"/>
  <c r="AL610" i="4"/>
  <c r="AM610" i="4" s="1"/>
  <c r="T598" i="4"/>
  <c r="U598" i="4" s="1"/>
  <c r="X598" i="4" s="1"/>
  <c r="Y598" i="4" s="1"/>
  <c r="Z598" i="4" s="1"/>
  <c r="T592" i="4"/>
  <c r="U592" i="4" s="1"/>
  <c r="X592" i="4" s="1"/>
  <c r="Y592" i="4" s="1"/>
  <c r="Z592" i="4" s="1"/>
  <c r="T583" i="4"/>
  <c r="U583" i="4" s="1"/>
  <c r="X583" i="4" s="1"/>
  <c r="Y583" i="4" s="1"/>
  <c r="Z583" i="4" s="1"/>
  <c r="BD572" i="4"/>
  <c r="BE572" i="4" s="1"/>
  <c r="AL559" i="4"/>
  <c r="AM559" i="4" s="1"/>
  <c r="AL552" i="4"/>
  <c r="AM552" i="4" s="1"/>
  <c r="AL535" i="4"/>
  <c r="AM535" i="4" s="1"/>
  <c r="AL542" i="4"/>
  <c r="AM542" i="4" s="1"/>
  <c r="BD524" i="4"/>
  <c r="BE524" i="4" s="1"/>
  <c r="AL451" i="4"/>
  <c r="AM451" i="4" s="1"/>
  <c r="AL440" i="4"/>
  <c r="AM440" i="4" s="1"/>
  <c r="AL474" i="4"/>
  <c r="AM474" i="4" s="1"/>
  <c r="AO470" i="4"/>
  <c r="AP470" i="4" s="1"/>
  <c r="AQ470" i="4" s="1"/>
  <c r="BJ470" i="4" s="1"/>
  <c r="T468" i="4"/>
  <c r="U468" i="4" s="1"/>
  <c r="X468" i="4" s="1"/>
  <c r="Y468" i="4" s="1"/>
  <c r="Z468" i="4" s="1"/>
  <c r="AL466" i="4"/>
  <c r="AM466" i="4" s="1"/>
  <c r="T436" i="4"/>
  <c r="U436" i="4" s="1"/>
  <c r="T421" i="4"/>
  <c r="U421" i="4" s="1"/>
  <c r="T413" i="4"/>
  <c r="U413" i="4" s="1"/>
  <c r="AL403" i="4"/>
  <c r="AM403" i="4" s="1"/>
  <c r="AL391" i="4"/>
  <c r="AM391" i="4" s="1"/>
  <c r="T397" i="4"/>
  <c r="U397" i="4" s="1"/>
  <c r="AL359" i="4"/>
  <c r="AM359" i="4" s="1"/>
  <c r="AL346" i="4"/>
  <c r="AM346" i="4" s="1"/>
  <c r="AL330" i="4"/>
  <c r="AM330" i="4" s="1"/>
  <c r="AL314" i="4"/>
  <c r="AM314" i="4" s="1"/>
  <c r="T358" i="4"/>
  <c r="U358" i="4" s="1"/>
  <c r="T320" i="4"/>
  <c r="U320" i="4" s="1"/>
  <c r="T313" i="4"/>
  <c r="U313" i="4" s="1"/>
  <c r="T354" i="4"/>
  <c r="U354" i="4" s="1"/>
  <c r="AL339" i="4"/>
  <c r="AM339" i="4" s="1"/>
  <c r="T329" i="4"/>
  <c r="U329" i="4" s="1"/>
  <c r="T300" i="4"/>
  <c r="U300" i="4" s="1"/>
  <c r="T271" i="4"/>
  <c r="U271" i="4" s="1"/>
  <c r="T308" i="4"/>
  <c r="U308" i="4" s="1"/>
  <c r="T291" i="4"/>
  <c r="U291" i="4" s="1"/>
  <c r="T227" i="4"/>
  <c r="U227" i="4" s="1"/>
  <c r="AL237" i="4"/>
  <c r="AM237" i="4" s="1"/>
  <c r="T223" i="4"/>
  <c r="U223" i="4" s="1"/>
  <c r="AL216" i="4"/>
  <c r="AM216" i="4" s="1"/>
  <c r="AL188" i="4"/>
  <c r="AM188" i="4" s="1"/>
  <c r="AL147" i="4"/>
  <c r="AM147" i="4" s="1"/>
  <c r="AL176" i="4"/>
  <c r="AM176" i="4" s="1"/>
  <c r="AL162" i="4"/>
  <c r="AM162" i="4" s="1"/>
  <c r="AL149" i="4"/>
  <c r="AM149" i="4" s="1"/>
  <c r="AL105" i="4"/>
  <c r="AM105" i="4" s="1"/>
  <c r="AL91" i="4"/>
  <c r="AM91" i="4" s="1"/>
  <c r="AL71" i="4"/>
  <c r="AM71" i="4" s="1"/>
  <c r="AL55" i="4"/>
  <c r="AM55" i="4" s="1"/>
  <c r="AL43" i="4"/>
  <c r="AM43" i="4" s="1"/>
  <c r="AL119" i="4"/>
  <c r="AM119" i="4" s="1"/>
  <c r="AL86" i="4"/>
  <c r="AM86" i="4" s="1"/>
  <c r="AL47" i="4"/>
  <c r="AM47" i="4" s="1"/>
  <c r="AL35" i="4"/>
  <c r="AM35" i="4" s="1"/>
  <c r="AL20" i="4"/>
  <c r="AM20" i="4" s="1"/>
  <c r="AO19" i="4"/>
  <c r="AP19" i="4" s="1"/>
  <c r="AQ19" i="4" s="1"/>
  <c r="BJ19" i="4" s="1"/>
  <c r="AL586" i="4"/>
  <c r="AM586" i="4" s="1"/>
  <c r="AL522" i="4"/>
  <c r="AM522" i="4" s="1"/>
  <c r="T499" i="4"/>
  <c r="U499" i="4" s="1"/>
  <c r="AL485" i="4"/>
  <c r="AM485" i="4" s="1"/>
  <c r="T469" i="4"/>
  <c r="U469" i="4" s="1"/>
  <c r="X469" i="4" s="1"/>
  <c r="Y469" i="4" s="1"/>
  <c r="Z469" i="4" s="1"/>
  <c r="AL447" i="4"/>
  <c r="AM447" i="4" s="1"/>
  <c r="AL438" i="4"/>
  <c r="AM438" i="4" s="1"/>
  <c r="T482" i="4"/>
  <c r="U482" i="4" s="1"/>
  <c r="T433" i="4"/>
  <c r="U433" i="4" s="1"/>
  <c r="AL419" i="4"/>
  <c r="AM419" i="4" s="1"/>
  <c r="AL411" i="4"/>
  <c r="AM411" i="4" s="1"/>
  <c r="AL400" i="4"/>
  <c r="AM400" i="4" s="1"/>
  <c r="AL387" i="4"/>
  <c r="AM387" i="4" s="1"/>
  <c r="T414" i="4"/>
  <c r="U414" i="4" s="1"/>
  <c r="T373" i="4"/>
  <c r="U373" i="4" s="1"/>
  <c r="T378" i="4"/>
  <c r="U378" i="4" s="1"/>
  <c r="AL487" i="4"/>
  <c r="AM487" i="4" s="1"/>
  <c r="AP487" i="4" s="1"/>
  <c r="AQ487" i="4" s="1"/>
  <c r="BJ487" i="4" s="1"/>
  <c r="AL342" i="4"/>
  <c r="AM342" i="4" s="1"/>
  <c r="AL326" i="4"/>
  <c r="AM326" i="4" s="1"/>
  <c r="AL310" i="4"/>
  <c r="AM310" i="4" s="1"/>
  <c r="T357" i="4"/>
  <c r="U357" i="4" s="1"/>
  <c r="T312" i="4"/>
  <c r="U312" i="4" s="1"/>
  <c r="AL295" i="4"/>
  <c r="AM295" i="4" s="1"/>
  <c r="T336" i="4"/>
  <c r="U336" i="4" s="1"/>
  <c r="T287" i="4"/>
  <c r="U287" i="4" s="1"/>
  <c r="AL289" i="4"/>
  <c r="AM289" i="4" s="1"/>
  <c r="T279" i="4"/>
  <c r="U279" i="4" s="1"/>
  <c r="AL225" i="4"/>
  <c r="AM225" i="4" s="1"/>
  <c r="T238" i="4"/>
  <c r="U238" i="4" s="1"/>
  <c r="X238" i="4" s="1"/>
  <c r="Y238" i="4" s="1"/>
  <c r="Z238" i="4" s="1"/>
  <c r="AL221" i="4"/>
  <c r="AM221" i="4" s="1"/>
  <c r="AL202" i="4"/>
  <c r="AM202" i="4" s="1"/>
  <c r="T242" i="4"/>
  <c r="U242" i="4" s="1"/>
  <c r="AL199" i="4"/>
  <c r="AM199" i="4" s="1"/>
  <c r="AL185" i="4"/>
  <c r="AM185" i="4" s="1"/>
  <c r="AL164" i="4"/>
  <c r="AM164" i="4" s="1"/>
  <c r="AL145" i="4"/>
  <c r="AM145" i="4" s="1"/>
  <c r="AL169" i="4"/>
  <c r="AM169" i="4" s="1"/>
  <c r="BD141" i="4"/>
  <c r="BE141" i="4" s="1"/>
  <c r="AL84" i="4"/>
  <c r="AM84" i="4" s="1"/>
  <c r="AL82" i="4"/>
  <c r="AM82" i="4" s="1"/>
  <c r="AL77" i="4"/>
  <c r="AM77" i="4" s="1"/>
  <c r="AL57" i="4"/>
  <c r="AM57" i="4" s="1"/>
  <c r="BD43" i="4"/>
  <c r="BE43" i="4" s="1"/>
  <c r="AL587" i="4"/>
  <c r="AM587" i="4" s="1"/>
  <c r="AL585" i="4"/>
  <c r="AM585" i="4" s="1"/>
  <c r="T577" i="4"/>
  <c r="U577" i="4" s="1"/>
  <c r="BD556" i="4"/>
  <c r="BE556" i="4" s="1"/>
  <c r="T550" i="4"/>
  <c r="U550" i="4" s="1"/>
  <c r="X550" i="4" s="1"/>
  <c r="Y550" i="4" s="1"/>
  <c r="Z550" i="4" s="1"/>
  <c r="T540" i="4"/>
  <c r="U540" i="4" s="1"/>
  <c r="BD528" i="4"/>
  <c r="BE528" i="4" s="1"/>
  <c r="AI611" i="4"/>
  <c r="AL592" i="4"/>
  <c r="AM592" i="4" s="1"/>
  <c r="R586" i="4"/>
  <c r="AL582" i="4"/>
  <c r="AM582" i="4" s="1"/>
  <c r="AL579" i="4"/>
  <c r="AM579" i="4" s="1"/>
  <c r="AI572" i="4"/>
  <c r="AI577" i="4"/>
  <c r="AI556" i="4"/>
  <c r="BA565" i="4"/>
  <c r="BA526" i="4"/>
  <c r="AL508" i="4"/>
  <c r="AM508" i="4" s="1"/>
  <c r="AL519" i="4"/>
  <c r="AM519" i="4" s="1"/>
  <c r="AL493" i="4"/>
  <c r="AM493" i="4" s="1"/>
  <c r="R464" i="4"/>
  <c r="R434" i="4"/>
  <c r="R427" i="4"/>
  <c r="AI452" i="4"/>
  <c r="AI429" i="4"/>
  <c r="R493" i="4"/>
  <c r="AI399" i="4"/>
  <c r="AI378" i="4"/>
  <c r="T374" i="4"/>
  <c r="U374" i="4" s="1"/>
  <c r="AI413" i="4"/>
  <c r="R391" i="4"/>
  <c r="AI348" i="4"/>
  <c r="R330" i="4"/>
  <c r="T307" i="4"/>
  <c r="U307" i="4" s="1"/>
  <c r="AL304" i="4"/>
  <c r="AM304" i="4" s="1"/>
  <c r="T301" i="4"/>
  <c r="U301" i="4" s="1"/>
  <c r="AL296" i="4"/>
  <c r="AM296" i="4" s="1"/>
  <c r="R372" i="4"/>
  <c r="AI340" i="4"/>
  <c r="AI316" i="4"/>
  <c r="AL218" i="4"/>
  <c r="AM218" i="4" s="1"/>
  <c r="R273" i="4"/>
  <c r="R243" i="4"/>
  <c r="R240" i="4"/>
  <c r="T197" i="4"/>
  <c r="U197" i="4" s="1"/>
  <c r="X197" i="4" s="1"/>
  <c r="Y197" i="4" s="1"/>
  <c r="Z197" i="4" s="1"/>
  <c r="R207" i="4"/>
  <c r="BA207" i="4"/>
  <c r="R205" i="4"/>
  <c r="AL187" i="4"/>
  <c r="AM187" i="4" s="1"/>
  <c r="AL127" i="4"/>
  <c r="AM127" i="4" s="1"/>
  <c r="T140" i="4"/>
  <c r="U140" i="4" s="1"/>
  <c r="X140" i="4" s="1"/>
  <c r="Y140" i="4" s="1"/>
  <c r="Z140" i="4" s="1"/>
  <c r="T137" i="4"/>
  <c r="U137" i="4" s="1"/>
  <c r="AI28" i="4"/>
  <c r="T602" i="4"/>
  <c r="U602" i="4" s="1"/>
  <c r="X602" i="4" s="1"/>
  <c r="Y602" i="4" s="1"/>
  <c r="Z602" i="4" s="1"/>
  <c r="AL591" i="4"/>
  <c r="AM591" i="4" s="1"/>
  <c r="AL565" i="4"/>
  <c r="AM565" i="4" s="1"/>
  <c r="T563" i="4"/>
  <c r="U563" i="4" s="1"/>
  <c r="BD562" i="4"/>
  <c r="BE562" i="4" s="1"/>
  <c r="T508" i="4"/>
  <c r="U508" i="4" s="1"/>
  <c r="X508" i="4" s="1"/>
  <c r="Y508" i="4" s="1"/>
  <c r="Z508" i="4" s="1"/>
  <c r="AL497" i="4"/>
  <c r="AM497" i="4" s="1"/>
  <c r="BD533" i="4"/>
  <c r="BE533" i="4" s="1"/>
  <c r="AL494" i="4"/>
  <c r="AM494" i="4" s="1"/>
  <c r="T483" i="4"/>
  <c r="U483" i="4" s="1"/>
  <c r="T479" i="4"/>
  <c r="U479" i="4" s="1"/>
  <c r="T453" i="4"/>
  <c r="U453" i="4" s="1"/>
  <c r="T449" i="4"/>
  <c r="U449" i="4" s="1"/>
  <c r="T442" i="4"/>
  <c r="U442" i="4" s="1"/>
  <c r="T458" i="4"/>
  <c r="U458" i="4" s="1"/>
  <c r="X458" i="4" s="1"/>
  <c r="Y458" i="4" s="1"/>
  <c r="Z458" i="4" s="1"/>
  <c r="AL448" i="4"/>
  <c r="AM448" i="4" s="1"/>
  <c r="T445" i="4"/>
  <c r="U445" i="4" s="1"/>
  <c r="T437" i="4"/>
  <c r="U437" i="4" s="1"/>
  <c r="T490" i="4"/>
  <c r="U490" i="4" s="1"/>
  <c r="AL435" i="4"/>
  <c r="AM435" i="4" s="1"/>
  <c r="T432" i="4"/>
  <c r="U432" i="4" s="1"/>
  <c r="T406" i="4"/>
  <c r="U406" i="4" s="1"/>
  <c r="T410" i="4"/>
  <c r="U410" i="4" s="1"/>
  <c r="T409" i="4"/>
  <c r="U409" i="4" s="1"/>
  <c r="AL384" i="4"/>
  <c r="AM384" i="4" s="1"/>
  <c r="AL368" i="4"/>
  <c r="AM368" i="4" s="1"/>
  <c r="T364" i="4"/>
  <c r="U364" i="4" s="1"/>
  <c r="X364" i="4" s="1"/>
  <c r="Y364" i="4" s="1"/>
  <c r="Z364" i="4" s="1"/>
  <c r="AL362" i="4"/>
  <c r="AM362" i="4" s="1"/>
  <c r="AL360" i="4"/>
  <c r="AM360" i="4" s="1"/>
  <c r="AL323" i="4"/>
  <c r="AM323" i="4" s="1"/>
  <c r="AL299" i="4"/>
  <c r="AM299" i="4" s="1"/>
  <c r="AL350" i="4"/>
  <c r="AM350" i="4" s="1"/>
  <c r="T352" i="4"/>
  <c r="U352" i="4" s="1"/>
  <c r="AL331" i="4"/>
  <c r="AM331" i="4" s="1"/>
  <c r="T328" i="4"/>
  <c r="U328" i="4" s="1"/>
  <c r="AL286" i="4"/>
  <c r="AM286" i="4" s="1"/>
  <c r="AL230" i="4"/>
  <c r="AM230" i="4" s="1"/>
  <c r="T288" i="4"/>
  <c r="U288" i="4" s="1"/>
  <c r="AL355" i="4"/>
  <c r="AM355" i="4" s="1"/>
  <c r="T298" i="4"/>
  <c r="U298" i="4" s="1"/>
  <c r="AL281" i="4"/>
  <c r="AM281" i="4" s="1"/>
  <c r="AL251" i="4"/>
  <c r="AM251" i="4" s="1"/>
  <c r="T292" i="4"/>
  <c r="U292" i="4" s="1"/>
  <c r="T278" i="4"/>
  <c r="U278" i="4" s="1"/>
  <c r="AL240" i="4"/>
  <c r="AM240" i="4" s="1"/>
  <c r="T228" i="4"/>
  <c r="U228" i="4" s="1"/>
  <c r="T210" i="4"/>
  <c r="U210" i="4" s="1"/>
  <c r="T199" i="4"/>
  <c r="U199" i="4" s="1"/>
  <c r="X199" i="4" s="1"/>
  <c r="Y199" i="4" s="1"/>
  <c r="Z199" i="4" s="1"/>
  <c r="T193" i="4"/>
  <c r="U193" i="4" s="1"/>
  <c r="T191" i="4"/>
  <c r="U191" i="4" s="1"/>
  <c r="X191" i="4" s="1"/>
  <c r="Y191" i="4" s="1"/>
  <c r="Z191" i="4" s="1"/>
  <c r="O201" i="4"/>
  <c r="Q201" i="4"/>
  <c r="AL190" i="4"/>
  <c r="AM190" i="4" s="1"/>
  <c r="BD139" i="4"/>
  <c r="BE139" i="4" s="1"/>
  <c r="AL136" i="4"/>
  <c r="AM136" i="4" s="1"/>
  <c r="AO194" i="4"/>
  <c r="AP194" i="4" s="1"/>
  <c r="AQ194" i="4" s="1"/>
  <c r="BJ194" i="4" s="1"/>
  <c r="T129" i="4"/>
  <c r="U129" i="4" s="1"/>
  <c r="AL142" i="4"/>
  <c r="AM142" i="4" s="1"/>
  <c r="BD138" i="4"/>
  <c r="BE138" i="4" s="1"/>
  <c r="AL131" i="4"/>
  <c r="AM131" i="4" s="1"/>
  <c r="AL97" i="4"/>
  <c r="AM97" i="4" s="1"/>
  <c r="AL75" i="4"/>
  <c r="AM75" i="4" s="1"/>
  <c r="AL67" i="4"/>
  <c r="AM67" i="4" s="1"/>
  <c r="AL59" i="4"/>
  <c r="AM59" i="4" s="1"/>
  <c r="AL51" i="4"/>
  <c r="AM51" i="4" s="1"/>
  <c r="AL114" i="4"/>
  <c r="AM114" i="4" s="1"/>
  <c r="AL69" i="4"/>
  <c r="AM69" i="4" s="1"/>
  <c r="T595" i="4"/>
  <c r="U595" i="4" s="1"/>
  <c r="X595" i="4" s="1"/>
  <c r="Y595" i="4" s="1"/>
  <c r="Z595" i="4" s="1"/>
  <c r="AL564" i="4"/>
  <c r="AM564" i="4" s="1"/>
  <c r="AL561" i="4"/>
  <c r="AM561" i="4" s="1"/>
  <c r="AL575" i="4"/>
  <c r="AM575" i="4" s="1"/>
  <c r="AP575" i="4" s="1"/>
  <c r="AQ575" i="4" s="1"/>
  <c r="BJ575" i="4" s="1"/>
  <c r="AL530" i="4"/>
  <c r="AM530" i="4" s="1"/>
  <c r="BD540" i="4"/>
  <c r="BE540" i="4" s="1"/>
  <c r="T521" i="4"/>
  <c r="U521" i="4" s="1"/>
  <c r="X521" i="4" s="1"/>
  <c r="Y521" i="4" s="1"/>
  <c r="Z521" i="4" s="1"/>
  <c r="AL513" i="4"/>
  <c r="AM513" i="4" s="1"/>
  <c r="T507" i="4"/>
  <c r="U507" i="4" s="1"/>
  <c r="AI607" i="4"/>
  <c r="AI596" i="4"/>
  <c r="R561" i="4"/>
  <c r="R547" i="4"/>
  <c r="R539" i="4"/>
  <c r="R513" i="4"/>
  <c r="AL495" i="4"/>
  <c r="AM495" i="4" s="1"/>
  <c r="AI475" i="4"/>
  <c r="R466" i="4"/>
  <c r="R443" i="4"/>
  <c r="AI482" i="4"/>
  <c r="AI479" i="4"/>
  <c r="AM479" i="4" s="1"/>
  <c r="AI442" i="4"/>
  <c r="AI308" i="4"/>
  <c r="R346" i="4"/>
  <c r="R322" i="4"/>
  <c r="AI287" i="4"/>
  <c r="R270" i="4"/>
  <c r="R233" i="4"/>
  <c r="AI235" i="4"/>
  <c r="AL200" i="4"/>
  <c r="AM200" i="4" s="1"/>
  <c r="O204" i="4"/>
  <c r="Q204" i="4"/>
  <c r="AI206" i="4"/>
  <c r="T198" i="4"/>
  <c r="U198" i="4" s="1"/>
  <c r="X198" i="4" s="1"/>
  <c r="Y198" i="4" s="1"/>
  <c r="Z198" i="4" s="1"/>
  <c r="AL189" i="4"/>
  <c r="AM189" i="4" s="1"/>
  <c r="AL135" i="4"/>
  <c r="AM135" i="4" s="1"/>
  <c r="T21" i="4"/>
  <c r="U21" i="4" s="1"/>
  <c r="AL601" i="4"/>
  <c r="AM601" i="4" s="1"/>
  <c r="T593" i="4"/>
  <c r="U593" i="4" s="1"/>
  <c r="X593" i="4" s="1"/>
  <c r="Y593" i="4" s="1"/>
  <c r="Z593" i="4" s="1"/>
  <c r="AL583" i="4"/>
  <c r="AM583" i="4" s="1"/>
  <c r="AL553" i="4"/>
  <c r="AM553" i="4" s="1"/>
  <c r="T541" i="4"/>
  <c r="U541" i="4" s="1"/>
  <c r="BD536" i="4"/>
  <c r="BE536" i="4" s="1"/>
  <c r="AL504" i="4"/>
  <c r="AM504" i="4" s="1"/>
  <c r="T520" i="4"/>
  <c r="U520" i="4" s="1"/>
  <c r="AL468" i="4"/>
  <c r="AM468" i="4" s="1"/>
  <c r="AL434" i="4"/>
  <c r="AM434" i="4" s="1"/>
  <c r="AL467" i="4"/>
  <c r="AM467" i="4" s="1"/>
  <c r="AP467" i="4" s="1"/>
  <c r="AQ467" i="4" s="1"/>
  <c r="BJ467" i="4" s="1"/>
  <c r="AL426" i="4"/>
  <c r="AM426" i="4" s="1"/>
  <c r="AL473" i="4"/>
  <c r="AM473" i="4" s="1"/>
  <c r="T405" i="4"/>
  <c r="U405" i="4" s="1"/>
  <c r="AL388" i="4"/>
  <c r="AM388" i="4" s="1"/>
  <c r="T385" i="4"/>
  <c r="U385" i="4" s="1"/>
  <c r="AL375" i="4"/>
  <c r="AM375" i="4" s="1"/>
  <c r="AL372" i="4"/>
  <c r="AM372" i="4" s="1"/>
  <c r="AL424" i="4"/>
  <c r="AM424" i="4" s="1"/>
  <c r="T369" i="4"/>
  <c r="U369" i="4" s="1"/>
  <c r="AL415" i="4"/>
  <c r="AM415" i="4" s="1"/>
  <c r="T363" i="4"/>
  <c r="U363" i="4" s="1"/>
  <c r="X363" i="4" s="1"/>
  <c r="Y363" i="4" s="1"/>
  <c r="Z363" i="4" s="1"/>
  <c r="T345" i="4"/>
  <c r="U345" i="4" s="1"/>
  <c r="T344" i="4"/>
  <c r="U344" i="4" s="1"/>
  <c r="AL305" i="4"/>
  <c r="AM305" i="4" s="1"/>
  <c r="AL302" i="4"/>
  <c r="AM302" i="4" s="1"/>
  <c r="T337" i="4"/>
  <c r="U337" i="4" s="1"/>
  <c r="AL273" i="4"/>
  <c r="AM273" i="4" s="1"/>
  <c r="AL212" i="4"/>
  <c r="AM212" i="4" s="1"/>
  <c r="AL318" i="4"/>
  <c r="AM318" i="4" s="1"/>
  <c r="T284" i="4"/>
  <c r="U284" i="4" s="1"/>
  <c r="T283" i="4"/>
  <c r="U283" i="4" s="1"/>
  <c r="T274" i="4"/>
  <c r="U274" i="4" s="1"/>
  <c r="T272" i="4"/>
  <c r="U272" i="4" s="1"/>
  <c r="T269" i="4"/>
  <c r="U269" i="4" s="1"/>
  <c r="X269" i="4" s="1"/>
  <c r="Y269" i="4" s="1"/>
  <c r="Z269" i="4" s="1"/>
  <c r="T263" i="4"/>
  <c r="U263" i="4" s="1"/>
  <c r="T253" i="4"/>
  <c r="U253" i="4" s="1"/>
  <c r="AL276" i="4"/>
  <c r="AM276" i="4" s="1"/>
  <c r="T268" i="4"/>
  <c r="U268" i="4" s="1"/>
  <c r="T232" i="4"/>
  <c r="U232" i="4" s="1"/>
  <c r="AL207" i="4"/>
  <c r="AM207" i="4" s="1"/>
  <c r="AL197" i="4"/>
  <c r="AM197" i="4" s="1"/>
  <c r="AL191" i="4"/>
  <c r="AM191" i="4" s="1"/>
  <c r="T189" i="4"/>
  <c r="U189" i="4" s="1"/>
  <c r="AL181" i="4"/>
  <c r="AM181" i="4" s="1"/>
  <c r="AL168" i="4"/>
  <c r="AM168" i="4" s="1"/>
  <c r="AL160" i="4"/>
  <c r="AM160" i="4" s="1"/>
  <c r="T139" i="4"/>
  <c r="U139" i="4" s="1"/>
  <c r="X139" i="4" s="1"/>
  <c r="Y139" i="4" s="1"/>
  <c r="Z139" i="4" s="1"/>
  <c r="T133" i="4"/>
  <c r="U133" i="4" s="1"/>
  <c r="AL128" i="4"/>
  <c r="AM128" i="4" s="1"/>
  <c r="AL158" i="4"/>
  <c r="AM158" i="4" s="1"/>
  <c r="AO193" i="4"/>
  <c r="AP193" i="4" s="1"/>
  <c r="AQ193" i="4" s="1"/>
  <c r="BJ193" i="4" s="1"/>
  <c r="AL183" i="4"/>
  <c r="AM183" i="4" s="1"/>
  <c r="T141" i="4"/>
  <c r="U141" i="4" s="1"/>
  <c r="X141" i="4" s="1"/>
  <c r="Y141" i="4" s="1"/>
  <c r="Z141" i="4" s="1"/>
  <c r="AL134" i="4"/>
  <c r="AM134" i="4" s="1"/>
  <c r="AL121" i="4"/>
  <c r="AM121" i="4" s="1"/>
  <c r="AL116" i="4"/>
  <c r="AM116" i="4" s="1"/>
  <c r="AL108" i="4"/>
  <c r="AM108" i="4" s="1"/>
  <c r="AL41" i="4"/>
  <c r="AM41" i="4" s="1"/>
  <c r="AL33" i="4"/>
  <c r="AM33" i="4" s="1"/>
  <c r="AL110" i="4"/>
  <c r="AM110" i="4" s="1"/>
  <c r="AL61" i="4"/>
  <c r="AM61" i="4" s="1"/>
  <c r="AL21" i="4"/>
  <c r="AM21" i="4" s="1"/>
  <c r="T19" i="4"/>
  <c r="U19" i="4" s="1"/>
  <c r="AO133" i="4"/>
  <c r="AP133" i="4" s="1"/>
  <c r="AQ133" i="4" s="1"/>
  <c r="BJ133" i="4" s="1"/>
  <c r="AL30" i="4"/>
  <c r="AM30" i="4" s="1"/>
  <c r="AL23" i="4"/>
  <c r="AM23" i="4" s="1"/>
  <c r="AM600" i="4" l="1"/>
  <c r="AM410" i="4"/>
  <c r="AO410" i="4" s="1"/>
  <c r="AP410" i="4" s="1"/>
  <c r="AQ410" i="4" s="1"/>
  <c r="BJ410" i="4" s="1"/>
  <c r="AM498" i="4"/>
  <c r="AO498" i="4" s="1"/>
  <c r="AP498" i="4" s="1"/>
  <c r="AQ498" i="4" s="1"/>
  <c r="BJ498" i="4" s="1"/>
  <c r="U167" i="4"/>
  <c r="W167" i="4" s="1"/>
  <c r="X167" i="4" s="1"/>
  <c r="Y167" i="4" s="1"/>
  <c r="Z167" i="4" s="1"/>
  <c r="U82" i="4"/>
  <c r="W82" i="4" s="1"/>
  <c r="X82" i="4" s="1"/>
  <c r="Y82" i="4" s="1"/>
  <c r="Z82" i="4" s="1"/>
  <c r="U172" i="4"/>
  <c r="X172" i="4" s="1"/>
  <c r="Y172" i="4" s="1"/>
  <c r="Z172" i="4" s="1"/>
  <c r="U119" i="4"/>
  <c r="W119" i="4" s="1"/>
  <c r="X119" i="4" s="1"/>
  <c r="Y119" i="4" s="1"/>
  <c r="Z119" i="4" s="1"/>
  <c r="U152" i="4"/>
  <c r="W152" i="4" s="1"/>
  <c r="X152" i="4" s="1"/>
  <c r="Y152" i="4" s="1"/>
  <c r="Z152" i="4" s="1"/>
  <c r="U585" i="4"/>
  <c r="X585" i="4" s="1"/>
  <c r="Y585" i="4" s="1"/>
  <c r="Z585" i="4" s="1"/>
  <c r="BE547" i="4"/>
  <c r="BG547" i="4" s="1"/>
  <c r="BH547" i="4" s="1"/>
  <c r="BI547" i="4" s="1"/>
  <c r="AM524" i="4"/>
  <c r="AO524" i="4" s="1"/>
  <c r="AP524" i="4" s="1"/>
  <c r="AQ524" i="4" s="1"/>
  <c r="BJ524" i="4" s="1"/>
  <c r="U134" i="4"/>
  <c r="W134" i="4" s="1"/>
  <c r="X134" i="4" s="1"/>
  <c r="Y134" i="4" s="1"/>
  <c r="Z134" i="4" s="1"/>
  <c r="AM511" i="4"/>
  <c r="AO511" i="4" s="1"/>
  <c r="AP511" i="4" s="1"/>
  <c r="AQ511" i="4" s="1"/>
  <c r="BJ511" i="4" s="1"/>
  <c r="U47" i="4"/>
  <c r="W47" i="4" s="1"/>
  <c r="X47" i="4" s="1"/>
  <c r="Y47" i="4" s="1"/>
  <c r="Z47" i="4" s="1"/>
  <c r="U347" i="4"/>
  <c r="W347" i="4" s="1"/>
  <c r="X347" i="4" s="1"/>
  <c r="Y347" i="4" s="1"/>
  <c r="Z347" i="4" s="1"/>
  <c r="AM165" i="4"/>
  <c r="AO165" i="4" s="1"/>
  <c r="AP165" i="4" s="1"/>
  <c r="AQ165" i="4" s="1"/>
  <c r="BJ165" i="4" s="1"/>
  <c r="AL288" i="4"/>
  <c r="AM288" i="4" s="1"/>
  <c r="AO288" i="4" s="1"/>
  <c r="AP288" i="4" s="1"/>
  <c r="AQ288" i="4" s="1"/>
  <c r="BJ288" i="4" s="1"/>
  <c r="U555" i="4"/>
  <c r="W555" i="4" s="1"/>
  <c r="X555" i="4" s="1"/>
  <c r="Y555" i="4" s="1"/>
  <c r="Z555" i="4" s="1"/>
  <c r="AL290" i="4"/>
  <c r="AM290" i="4" s="1"/>
  <c r="AO290" i="4" s="1"/>
  <c r="AP290" i="4" s="1"/>
  <c r="AQ290" i="4" s="1"/>
  <c r="BJ290" i="4" s="1"/>
  <c r="U516" i="4"/>
  <c r="W516" i="4" s="1"/>
  <c r="X516" i="4" s="1"/>
  <c r="Y516" i="4" s="1"/>
  <c r="Z516" i="4" s="1"/>
  <c r="U588" i="4"/>
  <c r="X588" i="4" s="1"/>
  <c r="Y588" i="4" s="1"/>
  <c r="Z588" i="4" s="1"/>
  <c r="BD552" i="4"/>
  <c r="BE552" i="4" s="1"/>
  <c r="BG552" i="4" s="1"/>
  <c r="BH552" i="4" s="1"/>
  <c r="BI552" i="4" s="1"/>
  <c r="T452" i="4"/>
  <c r="U452" i="4" s="1"/>
  <c r="X452" i="4" s="1"/>
  <c r="Y452" i="4" s="1"/>
  <c r="Z452" i="4" s="1"/>
  <c r="AL527" i="4"/>
  <c r="AM527" i="4" s="1"/>
  <c r="AO527" i="4" s="1"/>
  <c r="AP527" i="4" s="1"/>
  <c r="AQ527" i="4" s="1"/>
  <c r="BJ527" i="4" s="1"/>
  <c r="BE590" i="4"/>
  <c r="BG590" i="4" s="1"/>
  <c r="BH590" i="4" s="1"/>
  <c r="T83" i="4"/>
  <c r="U83" i="4" s="1"/>
  <c r="W83" i="4" s="1"/>
  <c r="X83" i="4" s="1"/>
  <c r="Y83" i="4" s="1"/>
  <c r="Z83" i="4" s="1"/>
  <c r="AM272" i="4"/>
  <c r="AO272" i="4" s="1"/>
  <c r="AP272" i="4" s="1"/>
  <c r="AQ272" i="4" s="1"/>
  <c r="BJ272" i="4" s="1"/>
  <c r="U20" i="4"/>
  <c r="W20" i="4" s="1"/>
  <c r="X20" i="4" s="1"/>
  <c r="Y20" i="4" s="1"/>
  <c r="Z20" i="4" s="1"/>
  <c r="U281" i="4"/>
  <c r="W281" i="4" s="1"/>
  <c r="X281" i="4" s="1"/>
  <c r="Y281" i="4" s="1"/>
  <c r="Z281" i="4" s="1"/>
  <c r="U408" i="4"/>
  <c r="W408" i="4" s="1"/>
  <c r="X408" i="4" s="1"/>
  <c r="Y408" i="4" s="1"/>
  <c r="Z408" i="4" s="1"/>
  <c r="T86" i="4"/>
  <c r="U86" i="4" s="1"/>
  <c r="W86" i="4" s="1"/>
  <c r="X86" i="4" s="1"/>
  <c r="Y86" i="4" s="1"/>
  <c r="Z86" i="4" s="1"/>
  <c r="U441" i="4"/>
  <c r="W441" i="4" s="1"/>
  <c r="X441" i="4" s="1"/>
  <c r="Y441" i="4" s="1"/>
  <c r="Z441" i="4" s="1"/>
  <c r="AL560" i="4"/>
  <c r="AM560" i="4" s="1"/>
  <c r="AO560" i="4" s="1"/>
  <c r="AP560" i="4" s="1"/>
  <c r="AQ560" i="4" s="1"/>
  <c r="BJ560" i="4" s="1"/>
  <c r="U318" i="4"/>
  <c r="W318" i="4" s="1"/>
  <c r="X318" i="4" s="1"/>
  <c r="Y318" i="4" s="1"/>
  <c r="Z318" i="4" s="1"/>
  <c r="AL22" i="4"/>
  <c r="AM22" i="4" s="1"/>
  <c r="AO22" i="4" s="1"/>
  <c r="AP22" i="4" s="1"/>
  <c r="AQ22" i="4" s="1"/>
  <c r="BJ22" i="4" s="1"/>
  <c r="AL374" i="4"/>
  <c r="AM374" i="4" s="1"/>
  <c r="AO374" i="4" s="1"/>
  <c r="AP374" i="4" s="1"/>
  <c r="AQ374" i="4" s="1"/>
  <c r="BJ374" i="4" s="1"/>
  <c r="T474" i="4"/>
  <c r="U474" i="4" s="1"/>
  <c r="W474" i="4" s="1"/>
  <c r="X474" i="4" s="1"/>
  <c r="Y474" i="4" s="1"/>
  <c r="Z474" i="4" s="1"/>
  <c r="AM569" i="4"/>
  <c r="AO569" i="4" s="1"/>
  <c r="AP569" i="4" s="1"/>
  <c r="AQ569" i="4" s="1"/>
  <c r="BJ569" i="4" s="1"/>
  <c r="T519" i="4"/>
  <c r="U519" i="4" s="1"/>
  <c r="X519" i="4" s="1"/>
  <c r="Y519" i="4" s="1"/>
  <c r="Z519" i="4" s="1"/>
  <c r="U56" i="4"/>
  <c r="W56" i="4" s="1"/>
  <c r="X56" i="4" s="1"/>
  <c r="Y56" i="4" s="1"/>
  <c r="Z56" i="4" s="1"/>
  <c r="AL76" i="4"/>
  <c r="AM76" i="4" s="1"/>
  <c r="AO76" i="4" s="1"/>
  <c r="AP76" i="4" s="1"/>
  <c r="AQ76" i="4" s="1"/>
  <c r="BJ76" i="4" s="1"/>
  <c r="AL148" i="4"/>
  <c r="AM148" i="4" s="1"/>
  <c r="AL113" i="4"/>
  <c r="AM113" i="4" s="1"/>
  <c r="AL89" i="4"/>
  <c r="AM89" i="4" s="1"/>
  <c r="AO89" i="4" s="1"/>
  <c r="AP89" i="4" s="1"/>
  <c r="AQ89" i="4" s="1"/>
  <c r="BJ89" i="4" s="1"/>
  <c r="U319" i="4"/>
  <c r="W319" i="4" s="1"/>
  <c r="X319" i="4" s="1"/>
  <c r="Y319" i="4" s="1"/>
  <c r="Z319" i="4" s="1"/>
  <c r="AL343" i="4"/>
  <c r="AM343" i="4" s="1"/>
  <c r="AO343" i="4" s="1"/>
  <c r="AP343" i="4" s="1"/>
  <c r="AQ343" i="4" s="1"/>
  <c r="BJ343" i="4" s="1"/>
  <c r="AL476" i="4"/>
  <c r="AM476" i="4" s="1"/>
  <c r="AO476" i="4" s="1"/>
  <c r="AP476" i="4" s="1"/>
  <c r="AQ476" i="4" s="1"/>
  <c r="BJ476" i="4" s="1"/>
  <c r="R204" i="4"/>
  <c r="AM42" i="4"/>
  <c r="AO42" i="4" s="1"/>
  <c r="AP42" i="4" s="1"/>
  <c r="AQ42" i="4" s="1"/>
  <c r="BJ42" i="4" s="1"/>
  <c r="BE564" i="4"/>
  <c r="BG564" i="4" s="1"/>
  <c r="BH564" i="4" s="1"/>
  <c r="BI564" i="4" s="1"/>
  <c r="AL291" i="4"/>
  <c r="AM291" i="4" s="1"/>
  <c r="AO291" i="4" s="1"/>
  <c r="AP291" i="4" s="1"/>
  <c r="AQ291" i="4" s="1"/>
  <c r="BJ291" i="4" s="1"/>
  <c r="AL60" i="4"/>
  <c r="AM60" i="4" s="1"/>
  <c r="AL56" i="4"/>
  <c r="AM56" i="4" s="1"/>
  <c r="AO56" i="4" s="1"/>
  <c r="AP56" i="4" s="1"/>
  <c r="AQ56" i="4" s="1"/>
  <c r="BJ56" i="4" s="1"/>
  <c r="AL213" i="4"/>
  <c r="AM213" i="4" s="1"/>
  <c r="U73" i="4"/>
  <c r="W73" i="4" s="1"/>
  <c r="X73" i="4" s="1"/>
  <c r="Y73" i="4" s="1"/>
  <c r="Z73" i="4" s="1"/>
  <c r="U488" i="4"/>
  <c r="W488" i="4" s="1"/>
  <c r="X488" i="4" s="1"/>
  <c r="Y488" i="4" s="1"/>
  <c r="Z488" i="4" s="1"/>
  <c r="AM581" i="4"/>
  <c r="AO581" i="4" s="1"/>
  <c r="AP581" i="4" s="1"/>
  <c r="AQ581" i="4" s="1"/>
  <c r="BJ581" i="4" s="1"/>
  <c r="AM396" i="4"/>
  <c r="AO396" i="4" s="1"/>
  <c r="AP396" i="4" s="1"/>
  <c r="AQ396" i="4" s="1"/>
  <c r="BJ396" i="4" s="1"/>
  <c r="T551" i="4"/>
  <c r="U551" i="4" s="1"/>
  <c r="AM521" i="4"/>
  <c r="AO521" i="4" s="1"/>
  <c r="AP521" i="4" s="1"/>
  <c r="AQ521" i="4" s="1"/>
  <c r="BJ521" i="4" s="1"/>
  <c r="T591" i="4"/>
  <c r="U591" i="4" s="1"/>
  <c r="X591" i="4" s="1"/>
  <c r="Y591" i="4" s="1"/>
  <c r="Z591" i="4" s="1"/>
  <c r="U69" i="4"/>
  <c r="W69" i="4" s="1"/>
  <c r="X69" i="4" s="1"/>
  <c r="Y69" i="4" s="1"/>
  <c r="Z69" i="4" s="1"/>
  <c r="AL547" i="4"/>
  <c r="AM547" i="4" s="1"/>
  <c r="AO547" i="4" s="1"/>
  <c r="AP547" i="4" s="1"/>
  <c r="AQ547" i="4" s="1"/>
  <c r="BJ547" i="4" s="1"/>
  <c r="T295" i="4"/>
  <c r="U295" i="4" s="1"/>
  <c r="W295" i="4" s="1"/>
  <c r="X295" i="4" s="1"/>
  <c r="Y295" i="4" s="1"/>
  <c r="Z295" i="4" s="1"/>
  <c r="U396" i="4"/>
  <c r="W396" i="4" s="1"/>
  <c r="X396" i="4" s="1"/>
  <c r="Y396" i="4" s="1"/>
  <c r="Z396" i="4" s="1"/>
  <c r="T367" i="4"/>
  <c r="U367" i="4" s="1"/>
  <c r="W367" i="4" s="1"/>
  <c r="X367" i="4" s="1"/>
  <c r="Y367" i="4" s="1"/>
  <c r="Z367" i="4" s="1"/>
  <c r="T440" i="4"/>
  <c r="U440" i="4" s="1"/>
  <c r="W440" i="4" s="1"/>
  <c r="X440" i="4" s="1"/>
  <c r="Y440" i="4" s="1"/>
  <c r="Z440" i="4" s="1"/>
  <c r="BD525" i="4"/>
  <c r="BE525" i="4" s="1"/>
  <c r="BG525" i="4" s="1"/>
  <c r="BH525" i="4" s="1"/>
  <c r="BI525" i="4" s="1"/>
  <c r="T603" i="4"/>
  <c r="U603" i="4" s="1"/>
  <c r="X603" i="4" s="1"/>
  <c r="Y603" i="4" s="1"/>
  <c r="Z603" i="4" s="1"/>
  <c r="AL349" i="4"/>
  <c r="AM349" i="4" s="1"/>
  <c r="AO349" i="4" s="1"/>
  <c r="AP349" i="4" s="1"/>
  <c r="AQ349" i="4" s="1"/>
  <c r="BJ349" i="4" s="1"/>
  <c r="T44" i="4"/>
  <c r="U44" i="4" s="1"/>
  <c r="W44" i="4" s="1"/>
  <c r="X44" i="4" s="1"/>
  <c r="Y44" i="4" s="1"/>
  <c r="Z44" i="4" s="1"/>
  <c r="U388" i="4"/>
  <c r="W388" i="4" s="1"/>
  <c r="X388" i="4" s="1"/>
  <c r="Y388" i="4" s="1"/>
  <c r="Z388" i="4" s="1"/>
  <c r="R201" i="4"/>
  <c r="T201" i="4" s="1"/>
  <c r="U201" i="4" s="1"/>
  <c r="AL512" i="4"/>
  <c r="AM512" i="4" s="1"/>
  <c r="AL557" i="4"/>
  <c r="AM557" i="4" s="1"/>
  <c r="AO557" i="4" s="1"/>
  <c r="AP557" i="4" s="1"/>
  <c r="AQ557" i="4" s="1"/>
  <c r="BJ557" i="4" s="1"/>
  <c r="T107" i="4"/>
  <c r="U107" i="4" s="1"/>
  <c r="W107" i="4" s="1"/>
  <c r="X107" i="4" s="1"/>
  <c r="Y107" i="4" s="1"/>
  <c r="Z107" i="4" s="1"/>
  <c r="AM171" i="4"/>
  <c r="AO171" i="4" s="1"/>
  <c r="AP171" i="4" s="1"/>
  <c r="AQ171" i="4" s="1"/>
  <c r="BJ171" i="4" s="1"/>
  <c r="AL179" i="4"/>
  <c r="AM179" i="4" s="1"/>
  <c r="AO179" i="4" s="1"/>
  <c r="AP179" i="4" s="1"/>
  <c r="AQ179" i="4" s="1"/>
  <c r="BJ179" i="4" s="1"/>
  <c r="T156" i="4"/>
  <c r="U156" i="4" s="1"/>
  <c r="X156" i="4" s="1"/>
  <c r="Y156" i="4" s="1"/>
  <c r="Z156" i="4" s="1"/>
  <c r="AM259" i="4"/>
  <c r="AO259" i="4" s="1"/>
  <c r="AP259" i="4" s="1"/>
  <c r="AQ259" i="4" s="1"/>
  <c r="BJ259" i="4" s="1"/>
  <c r="AL246" i="4"/>
  <c r="AM246" i="4" s="1"/>
  <c r="U276" i="4"/>
  <c r="W276" i="4" s="1"/>
  <c r="X276" i="4" s="1"/>
  <c r="Y276" i="4" s="1"/>
  <c r="Z276" i="4" s="1"/>
  <c r="T403" i="4"/>
  <c r="U403" i="4" s="1"/>
  <c r="W403" i="4" s="1"/>
  <c r="X403" i="4" s="1"/>
  <c r="Y403" i="4" s="1"/>
  <c r="Z403" i="4" s="1"/>
  <c r="T58" i="4"/>
  <c r="U58" i="4" s="1"/>
  <c r="W58" i="4" s="1"/>
  <c r="AL109" i="4"/>
  <c r="AM109" i="4" s="1"/>
  <c r="T126" i="4"/>
  <c r="U126" i="4" s="1"/>
  <c r="W126" i="4" s="1"/>
  <c r="X126" i="4" s="1"/>
  <c r="Y126" i="4" s="1"/>
  <c r="Z126" i="4" s="1"/>
  <c r="T62" i="4"/>
  <c r="U62" i="4" s="1"/>
  <c r="W62" i="4" s="1"/>
  <c r="X62" i="4" s="1"/>
  <c r="Y62" i="4" s="1"/>
  <c r="Z62" i="4" s="1"/>
  <c r="AL81" i="4"/>
  <c r="AM81" i="4" s="1"/>
  <c r="AO81" i="4" s="1"/>
  <c r="AP81" i="4" s="1"/>
  <c r="AQ81" i="4" s="1"/>
  <c r="BJ81" i="4" s="1"/>
  <c r="T120" i="4"/>
  <c r="U120" i="4" s="1"/>
  <c r="T79" i="4"/>
  <c r="U79" i="4" s="1"/>
  <c r="W79" i="4" s="1"/>
  <c r="X79" i="4" s="1"/>
  <c r="Y79" i="4" s="1"/>
  <c r="Z79" i="4" s="1"/>
  <c r="AM263" i="4"/>
  <c r="AO263" i="4" s="1"/>
  <c r="AP263" i="4" s="1"/>
  <c r="AQ263" i="4" s="1"/>
  <c r="BJ263" i="4" s="1"/>
  <c r="T368" i="4"/>
  <c r="U368" i="4" s="1"/>
  <c r="AL64" i="4"/>
  <c r="AM64" i="4" s="1"/>
  <c r="AO64" i="4" s="1"/>
  <c r="AP64" i="4" s="1"/>
  <c r="AQ64" i="4" s="1"/>
  <c r="BJ64" i="4" s="1"/>
  <c r="T113" i="4"/>
  <c r="U113" i="4" s="1"/>
  <c r="W113" i="4" s="1"/>
  <c r="X113" i="4" s="1"/>
  <c r="Y113" i="4" s="1"/>
  <c r="Z113" i="4" s="1"/>
  <c r="AL132" i="4"/>
  <c r="AM132" i="4" s="1"/>
  <c r="AO132" i="4" s="1"/>
  <c r="AP132" i="4" s="1"/>
  <c r="AQ132" i="4" s="1"/>
  <c r="BJ132" i="4" s="1"/>
  <c r="AM236" i="4"/>
  <c r="AO236" i="4" s="1"/>
  <c r="AP236" i="4" s="1"/>
  <c r="AQ236" i="4" s="1"/>
  <c r="BJ236" i="4" s="1"/>
  <c r="AM274" i="4"/>
  <c r="AO274" i="4" s="1"/>
  <c r="AP274" i="4" s="1"/>
  <c r="AQ274" i="4" s="1"/>
  <c r="BJ274" i="4" s="1"/>
  <c r="AL337" i="4"/>
  <c r="AM337" i="4" s="1"/>
  <c r="AO337" i="4" s="1"/>
  <c r="AP337" i="4" s="1"/>
  <c r="AQ337" i="4" s="1"/>
  <c r="BJ337" i="4" s="1"/>
  <c r="T339" i="4"/>
  <c r="U339" i="4" s="1"/>
  <c r="AM369" i="4"/>
  <c r="AO369" i="4" s="1"/>
  <c r="AP369" i="4" s="1"/>
  <c r="AQ369" i="4" s="1"/>
  <c r="BJ369" i="4" s="1"/>
  <c r="T392" i="4"/>
  <c r="U392" i="4" s="1"/>
  <c r="W392" i="4" s="1"/>
  <c r="X392" i="4" s="1"/>
  <c r="Y392" i="4" s="1"/>
  <c r="Z392" i="4" s="1"/>
  <c r="T401" i="4"/>
  <c r="U401" i="4" s="1"/>
  <c r="X401" i="4" s="1"/>
  <c r="Y401" i="4" s="1"/>
  <c r="Z401" i="4" s="1"/>
  <c r="T481" i="4"/>
  <c r="U481" i="4" s="1"/>
  <c r="AM541" i="4"/>
  <c r="AO541" i="4" s="1"/>
  <c r="AP541" i="4" s="1"/>
  <c r="AQ541" i="4" s="1"/>
  <c r="BJ541" i="4" s="1"/>
  <c r="T331" i="4"/>
  <c r="U331" i="4" s="1"/>
  <c r="T407" i="4"/>
  <c r="U407" i="4" s="1"/>
  <c r="W407" i="4" s="1"/>
  <c r="X407" i="4" s="1"/>
  <c r="Y407" i="4" s="1"/>
  <c r="Z407" i="4" s="1"/>
  <c r="T431" i="4"/>
  <c r="U431" i="4" s="1"/>
  <c r="W431" i="4" s="1"/>
  <c r="X431" i="4" s="1"/>
  <c r="Y431" i="4" s="1"/>
  <c r="Z431" i="4" s="1"/>
  <c r="U503" i="4"/>
  <c r="X503" i="4" s="1"/>
  <c r="Y503" i="4" s="1"/>
  <c r="Z503" i="4" s="1"/>
  <c r="T570" i="4"/>
  <c r="U570" i="4" s="1"/>
  <c r="X570" i="4" s="1"/>
  <c r="Y570" i="4" s="1"/>
  <c r="Z570" i="4" s="1"/>
  <c r="BD578" i="4"/>
  <c r="BE578" i="4" s="1"/>
  <c r="BG578" i="4" s="1"/>
  <c r="BH578" i="4" s="1"/>
  <c r="BI578" i="4" s="1"/>
  <c r="T512" i="4"/>
  <c r="U512" i="4" s="1"/>
  <c r="W512" i="4" s="1"/>
  <c r="X512" i="4" s="1"/>
  <c r="Y512" i="4" s="1"/>
  <c r="Z512" i="4" s="1"/>
  <c r="AM278" i="4"/>
  <c r="AO278" i="4" s="1"/>
  <c r="AP278" i="4" s="1"/>
  <c r="AQ278" i="4" s="1"/>
  <c r="BJ278" i="4" s="1"/>
  <c r="AL358" i="4"/>
  <c r="AM358" i="4" s="1"/>
  <c r="AO358" i="4" s="1"/>
  <c r="AP358" i="4" s="1"/>
  <c r="AQ358" i="4" s="1"/>
  <c r="BJ358" i="4" s="1"/>
  <c r="AL545" i="4"/>
  <c r="AM545" i="4" s="1"/>
  <c r="AO545" i="4" s="1"/>
  <c r="AP545" i="4" s="1"/>
  <c r="AQ545" i="4" s="1"/>
  <c r="BJ545" i="4" s="1"/>
  <c r="AL397" i="4"/>
  <c r="AM397" i="4" s="1"/>
  <c r="AO397" i="4" s="1"/>
  <c r="AP397" i="4" s="1"/>
  <c r="AQ397" i="4" s="1"/>
  <c r="BJ397" i="4" s="1"/>
  <c r="U544" i="4"/>
  <c r="X544" i="4" s="1"/>
  <c r="Y544" i="4" s="1"/>
  <c r="Z544" i="4" s="1"/>
  <c r="AM284" i="4"/>
  <c r="AO284" i="4" s="1"/>
  <c r="AP284" i="4" s="1"/>
  <c r="AQ284" i="4" s="1"/>
  <c r="BJ284" i="4" s="1"/>
  <c r="U221" i="4"/>
  <c r="W221" i="4" s="1"/>
  <c r="X221" i="4" s="1"/>
  <c r="Y221" i="4" s="1"/>
  <c r="Z221" i="4" s="1"/>
  <c r="U306" i="4"/>
  <c r="W306" i="4" s="1"/>
  <c r="X306" i="4" s="1"/>
  <c r="Y306" i="4" s="1"/>
  <c r="Z306" i="4" s="1"/>
  <c r="R216" i="4"/>
  <c r="AO30" i="4"/>
  <c r="AP30" i="4" s="1"/>
  <c r="AQ30" i="4" s="1"/>
  <c r="BJ30" i="4" s="1"/>
  <c r="W19" i="4"/>
  <c r="X19" i="4" s="1"/>
  <c r="Y19" i="4" s="1"/>
  <c r="Z19" i="4" s="1"/>
  <c r="AO61" i="4"/>
  <c r="AP61" i="4" s="1"/>
  <c r="AQ61" i="4" s="1"/>
  <c r="BJ61" i="4" s="1"/>
  <c r="AO110" i="4"/>
  <c r="AP110" i="4" s="1"/>
  <c r="AQ110" i="4" s="1"/>
  <c r="BJ110" i="4" s="1"/>
  <c r="W133" i="4"/>
  <c r="X133" i="4" s="1"/>
  <c r="Y133" i="4" s="1"/>
  <c r="Z133" i="4" s="1"/>
  <c r="AO191" i="4"/>
  <c r="AP191" i="4" s="1"/>
  <c r="AQ191" i="4" s="1"/>
  <c r="BJ191" i="4" s="1"/>
  <c r="AO207" i="4"/>
  <c r="AP207" i="4" s="1"/>
  <c r="AQ207" i="4" s="1"/>
  <c r="BJ207" i="4" s="1"/>
  <c r="AO276" i="4"/>
  <c r="AP276" i="4" s="1"/>
  <c r="AQ276" i="4" s="1"/>
  <c r="BJ276" i="4" s="1"/>
  <c r="AO293" i="4"/>
  <c r="AP293" i="4" s="1"/>
  <c r="AQ293" i="4" s="1"/>
  <c r="BJ293" i="4" s="1"/>
  <c r="W283" i="4"/>
  <c r="X283" i="4" s="1"/>
  <c r="Y283" i="4" s="1"/>
  <c r="Z283" i="4" s="1"/>
  <c r="AO380" i="4"/>
  <c r="AP380" i="4" s="1"/>
  <c r="AQ380" i="4" s="1"/>
  <c r="BJ380" i="4" s="1"/>
  <c r="AO434" i="4"/>
  <c r="AP434" i="4" s="1"/>
  <c r="AQ434" i="4" s="1"/>
  <c r="BJ434" i="4" s="1"/>
  <c r="W520" i="4"/>
  <c r="X520" i="4" s="1"/>
  <c r="Y520" i="4" s="1"/>
  <c r="Z520" i="4" s="1"/>
  <c r="AO553" i="4"/>
  <c r="AP553" i="4" s="1"/>
  <c r="AQ553" i="4" s="1"/>
  <c r="BJ553" i="4" s="1"/>
  <c r="AO129" i="4"/>
  <c r="AP129" i="4" s="1"/>
  <c r="AQ129" i="4" s="1"/>
  <c r="BJ129" i="4" s="1"/>
  <c r="T204" i="4"/>
  <c r="U204" i="4" s="1"/>
  <c r="AO252" i="4"/>
  <c r="AP252" i="4" s="1"/>
  <c r="AQ252" i="4" s="1"/>
  <c r="BJ252" i="4" s="1"/>
  <c r="AO444" i="4"/>
  <c r="AP444" i="4" s="1"/>
  <c r="AQ444" i="4" s="1"/>
  <c r="BJ444" i="4" s="1"/>
  <c r="AO555" i="4"/>
  <c r="AP555" i="4" s="1"/>
  <c r="AQ555" i="4" s="1"/>
  <c r="BJ555" i="4" s="1"/>
  <c r="AO24" i="4"/>
  <c r="AP24" i="4" s="1"/>
  <c r="AQ24" i="4" s="1"/>
  <c r="BJ24" i="4" s="1"/>
  <c r="AO131" i="4"/>
  <c r="AP131" i="4" s="1"/>
  <c r="AQ131" i="4" s="1"/>
  <c r="BJ131" i="4" s="1"/>
  <c r="W129" i="4"/>
  <c r="X129" i="4" s="1"/>
  <c r="Y129" i="4" s="1"/>
  <c r="Z129" i="4" s="1"/>
  <c r="W135" i="4"/>
  <c r="X135" i="4" s="1"/>
  <c r="Y135" i="4" s="1"/>
  <c r="Z135" i="4" s="1"/>
  <c r="AO245" i="4"/>
  <c r="AP245" i="4" s="1"/>
  <c r="AQ245" i="4" s="1"/>
  <c r="BJ245" i="4" s="1"/>
  <c r="AO227" i="4"/>
  <c r="AP227" i="4" s="1"/>
  <c r="AQ227" i="4" s="1"/>
  <c r="BJ227" i="4" s="1"/>
  <c r="AO256" i="4"/>
  <c r="AP256" i="4" s="1"/>
  <c r="AQ256" i="4" s="1"/>
  <c r="BJ256" i="4" s="1"/>
  <c r="AO279" i="4"/>
  <c r="AP279" i="4" s="1"/>
  <c r="AQ279" i="4" s="1"/>
  <c r="BJ279" i="4" s="1"/>
  <c r="W323" i="4"/>
  <c r="X323" i="4" s="1"/>
  <c r="Y323" i="4" s="1"/>
  <c r="Z323" i="4" s="1"/>
  <c r="W428" i="4"/>
  <c r="X428" i="4" s="1"/>
  <c r="Y428" i="4" s="1"/>
  <c r="Z428" i="4" s="1"/>
  <c r="BG353" i="4"/>
  <c r="BH353" i="4" s="1"/>
  <c r="BI353" i="4" s="1"/>
  <c r="AO269" i="4"/>
  <c r="AP269" i="4" s="1"/>
  <c r="AQ269" i="4" s="1"/>
  <c r="BJ269" i="4" s="1"/>
  <c r="W298" i="4"/>
  <c r="X298" i="4" s="1"/>
  <c r="Y298" i="4" s="1"/>
  <c r="Z298" i="4" s="1"/>
  <c r="AO230" i="4"/>
  <c r="AP230" i="4" s="1"/>
  <c r="AQ230" i="4" s="1"/>
  <c r="BJ230" i="4" s="1"/>
  <c r="AO275" i="4"/>
  <c r="AP275" i="4" s="1"/>
  <c r="AQ275" i="4" s="1"/>
  <c r="BJ275" i="4" s="1"/>
  <c r="AO331" i="4"/>
  <c r="AP331" i="4" s="1"/>
  <c r="AQ331" i="4" s="1"/>
  <c r="BJ331" i="4" s="1"/>
  <c r="AO335" i="4"/>
  <c r="AP335" i="4" s="1"/>
  <c r="AQ335" i="4" s="1"/>
  <c r="BJ335" i="4" s="1"/>
  <c r="W447" i="4"/>
  <c r="X447" i="4" s="1"/>
  <c r="Y447" i="4" s="1"/>
  <c r="Z447" i="4" s="1"/>
  <c r="W527" i="4"/>
  <c r="X527" i="4" s="1"/>
  <c r="Y527" i="4" s="1"/>
  <c r="Z527" i="4" s="1"/>
  <c r="AO417" i="4"/>
  <c r="AP417" i="4" s="1"/>
  <c r="AQ417" i="4" s="1"/>
  <c r="BJ417" i="4" s="1"/>
  <c r="AO435" i="4"/>
  <c r="AP435" i="4" s="1"/>
  <c r="AQ435" i="4" s="1"/>
  <c r="BJ435" i="4" s="1"/>
  <c r="W444" i="4"/>
  <c r="X444" i="4" s="1"/>
  <c r="Y444" i="4" s="1"/>
  <c r="Z444" i="4" s="1"/>
  <c r="AO448" i="4"/>
  <c r="AP448" i="4" s="1"/>
  <c r="AQ448" i="4" s="1"/>
  <c r="BJ448" i="4" s="1"/>
  <c r="W477" i="4"/>
  <c r="X477" i="4" s="1"/>
  <c r="Y477" i="4" s="1"/>
  <c r="Z477" i="4" s="1"/>
  <c r="W453" i="4"/>
  <c r="X453" i="4" s="1"/>
  <c r="Y453" i="4" s="1"/>
  <c r="Z453" i="4" s="1"/>
  <c r="AO494" i="4"/>
  <c r="AP494" i="4" s="1"/>
  <c r="AQ494" i="4" s="1"/>
  <c r="BJ494" i="4" s="1"/>
  <c r="AO591" i="4"/>
  <c r="AP591" i="4" s="1"/>
  <c r="AQ591" i="4" s="1"/>
  <c r="BJ591" i="4" s="1"/>
  <c r="BG528" i="4"/>
  <c r="BH528" i="4" s="1"/>
  <c r="BI528" i="4" s="1"/>
  <c r="AO585" i="4"/>
  <c r="AP585" i="4" s="1"/>
  <c r="AQ585" i="4" s="1"/>
  <c r="BJ585" i="4" s="1"/>
  <c r="W67" i="4"/>
  <c r="X67" i="4" s="1"/>
  <c r="Y67" i="4" s="1"/>
  <c r="Z67" i="4" s="1"/>
  <c r="BG43" i="4"/>
  <c r="BH43" i="4" s="1"/>
  <c r="BI43" i="4" s="1"/>
  <c r="W181" i="4"/>
  <c r="X181" i="4" s="1"/>
  <c r="Y181" i="4" s="1"/>
  <c r="Z181" i="4" s="1"/>
  <c r="AO208" i="4"/>
  <c r="AP208" i="4" s="1"/>
  <c r="AQ208" i="4" s="1"/>
  <c r="BJ208" i="4" s="1"/>
  <c r="AO295" i="4"/>
  <c r="AP295" i="4" s="1"/>
  <c r="AQ295" i="4" s="1"/>
  <c r="BJ295" i="4" s="1"/>
  <c r="AO326" i="4"/>
  <c r="AP326" i="4" s="1"/>
  <c r="AQ326" i="4" s="1"/>
  <c r="BJ326" i="4" s="1"/>
  <c r="W378" i="4"/>
  <c r="X378" i="4" s="1"/>
  <c r="Y378" i="4" s="1"/>
  <c r="Z378" i="4" s="1"/>
  <c r="AO411" i="4"/>
  <c r="AP411" i="4" s="1"/>
  <c r="AQ411" i="4" s="1"/>
  <c r="BJ411" i="4" s="1"/>
  <c r="W482" i="4"/>
  <c r="X482" i="4" s="1"/>
  <c r="Y482" i="4" s="1"/>
  <c r="Z482" i="4" s="1"/>
  <c r="AO485" i="4"/>
  <c r="AP485" i="4" s="1"/>
  <c r="AQ485" i="4" s="1"/>
  <c r="BJ485" i="4" s="1"/>
  <c r="W49" i="4"/>
  <c r="X49" i="4" s="1"/>
  <c r="Y49" i="4" s="1"/>
  <c r="Z49" i="4" s="1"/>
  <c r="W97" i="4"/>
  <c r="X97" i="4" s="1"/>
  <c r="Y97" i="4" s="1"/>
  <c r="Z97" i="4" s="1"/>
  <c r="W80" i="4"/>
  <c r="X80" i="4" s="1"/>
  <c r="Y80" i="4" s="1"/>
  <c r="Z80" i="4" s="1"/>
  <c r="AO47" i="4"/>
  <c r="AP47" i="4" s="1"/>
  <c r="AQ47" i="4" s="1"/>
  <c r="BJ47" i="4" s="1"/>
  <c r="W127" i="4"/>
  <c r="X127" i="4" s="1"/>
  <c r="Y127" i="4" s="1"/>
  <c r="Z127" i="4" s="1"/>
  <c r="W160" i="4"/>
  <c r="X160" i="4" s="1"/>
  <c r="Y160" i="4" s="1"/>
  <c r="Z160" i="4" s="1"/>
  <c r="AO149" i="4"/>
  <c r="AP149" i="4" s="1"/>
  <c r="AQ149" i="4" s="1"/>
  <c r="BJ149" i="4" s="1"/>
  <c r="W291" i="4"/>
  <c r="X291" i="4" s="1"/>
  <c r="Y291" i="4" s="1"/>
  <c r="Z291" i="4" s="1"/>
  <c r="W354" i="4"/>
  <c r="X354" i="4" s="1"/>
  <c r="Y354" i="4" s="1"/>
  <c r="Z354" i="4" s="1"/>
  <c r="W320" i="4"/>
  <c r="X320" i="4" s="1"/>
  <c r="Y320" i="4" s="1"/>
  <c r="Z320" i="4" s="1"/>
  <c r="AO314" i="4"/>
  <c r="AP314" i="4" s="1"/>
  <c r="AQ314" i="4" s="1"/>
  <c r="BJ314" i="4" s="1"/>
  <c r="AO379" i="4"/>
  <c r="AP379" i="4" s="1"/>
  <c r="AQ379" i="4" s="1"/>
  <c r="BJ379" i="4" s="1"/>
  <c r="AO391" i="4"/>
  <c r="AP391" i="4" s="1"/>
  <c r="AQ391" i="4" s="1"/>
  <c r="BJ391" i="4" s="1"/>
  <c r="W436" i="4"/>
  <c r="X436" i="4" s="1"/>
  <c r="Y436" i="4" s="1"/>
  <c r="Z436" i="4" s="1"/>
  <c r="AO440" i="4"/>
  <c r="AP440" i="4" s="1"/>
  <c r="AQ440" i="4" s="1"/>
  <c r="BJ440" i="4" s="1"/>
  <c r="W529" i="4"/>
  <c r="X529" i="4" s="1"/>
  <c r="Y529" i="4" s="1"/>
  <c r="Z529" i="4" s="1"/>
  <c r="BG572" i="4"/>
  <c r="BH572" i="4" s="1"/>
  <c r="BI572" i="4" s="1"/>
  <c r="W537" i="4"/>
  <c r="X537" i="4" s="1"/>
  <c r="Y537" i="4" s="1"/>
  <c r="Z537" i="4" s="1"/>
  <c r="W515" i="4"/>
  <c r="X515" i="4" s="1"/>
  <c r="Y515" i="4" s="1"/>
  <c r="Z515" i="4" s="1"/>
  <c r="AO608" i="4"/>
  <c r="AP608" i="4" s="1"/>
  <c r="AQ608" i="4" s="1"/>
  <c r="BJ608" i="4" s="1"/>
  <c r="W28" i="4"/>
  <c r="X28" i="4" s="1"/>
  <c r="Y28" i="4" s="1"/>
  <c r="Z28" i="4" s="1"/>
  <c r="AO73" i="4"/>
  <c r="AP73" i="4" s="1"/>
  <c r="AQ73" i="4" s="1"/>
  <c r="BJ73" i="4" s="1"/>
  <c r="W168" i="4"/>
  <c r="X168" i="4" s="1"/>
  <c r="Y168" i="4" s="1"/>
  <c r="Z168" i="4" s="1"/>
  <c r="AO153" i="4"/>
  <c r="AP153" i="4" s="1"/>
  <c r="AQ153" i="4" s="1"/>
  <c r="BJ153" i="4" s="1"/>
  <c r="AO454" i="4"/>
  <c r="AP454" i="4" s="1"/>
  <c r="AQ454" i="4" s="1"/>
  <c r="BJ454" i="4" s="1"/>
  <c r="W511" i="4"/>
  <c r="X511" i="4" s="1"/>
  <c r="Y511" i="4" s="1"/>
  <c r="Z511" i="4" s="1"/>
  <c r="AO65" i="4"/>
  <c r="AP65" i="4" s="1"/>
  <c r="AQ65" i="4" s="1"/>
  <c r="BJ65" i="4" s="1"/>
  <c r="AO123" i="4"/>
  <c r="AP123" i="4" s="1"/>
  <c r="AQ123" i="4" s="1"/>
  <c r="BJ123" i="4" s="1"/>
  <c r="AO243" i="4"/>
  <c r="AP243" i="4" s="1"/>
  <c r="AQ243" i="4" s="1"/>
  <c r="BJ243" i="4" s="1"/>
  <c r="W262" i="4"/>
  <c r="X262" i="4" s="1"/>
  <c r="Y262" i="4" s="1"/>
  <c r="Z262" i="4" s="1"/>
  <c r="AO298" i="4"/>
  <c r="AP298" i="4" s="1"/>
  <c r="AQ298" i="4" s="1"/>
  <c r="BJ298" i="4" s="1"/>
  <c r="BG354" i="4"/>
  <c r="BH354" i="4" s="1"/>
  <c r="BI354" i="4" s="1"/>
  <c r="AO383" i="4"/>
  <c r="AP383" i="4" s="1"/>
  <c r="AQ383" i="4" s="1"/>
  <c r="BJ383" i="4" s="1"/>
  <c r="W425" i="4"/>
  <c r="X425" i="4" s="1"/>
  <c r="Y425" i="4" s="1"/>
  <c r="Z425" i="4" s="1"/>
  <c r="AO531" i="4"/>
  <c r="AP531" i="4" s="1"/>
  <c r="AQ531" i="4" s="1"/>
  <c r="BJ531" i="4" s="1"/>
  <c r="AO548" i="4"/>
  <c r="AP548" i="4" s="1"/>
  <c r="AQ548" i="4" s="1"/>
  <c r="BJ548" i="4" s="1"/>
  <c r="AO26" i="4"/>
  <c r="AP26" i="4" s="1"/>
  <c r="AQ26" i="4" s="1"/>
  <c r="BJ26" i="4" s="1"/>
  <c r="AO183" i="4"/>
  <c r="AP183" i="4" s="1"/>
  <c r="AQ183" i="4" s="1"/>
  <c r="BJ183" i="4" s="1"/>
  <c r="W253" i="4"/>
  <c r="X253" i="4" s="1"/>
  <c r="Y253" i="4" s="1"/>
  <c r="Z253" i="4" s="1"/>
  <c r="AO318" i="4"/>
  <c r="AP318" i="4" s="1"/>
  <c r="AQ318" i="4" s="1"/>
  <c r="BJ318" i="4" s="1"/>
  <c r="AO415" i="4"/>
  <c r="AP415" i="4" s="1"/>
  <c r="AQ415" i="4" s="1"/>
  <c r="BJ415" i="4" s="1"/>
  <c r="AO372" i="4"/>
  <c r="AP372" i="4" s="1"/>
  <c r="AQ372" i="4" s="1"/>
  <c r="BJ372" i="4" s="1"/>
  <c r="W385" i="4"/>
  <c r="X385" i="4" s="1"/>
  <c r="Y385" i="4" s="1"/>
  <c r="Z385" i="4" s="1"/>
  <c r="AO468" i="4"/>
  <c r="AP468" i="4" s="1"/>
  <c r="AQ468" i="4" s="1"/>
  <c r="BJ468" i="4" s="1"/>
  <c r="BG541" i="4"/>
  <c r="BH541" i="4" s="1"/>
  <c r="BI541" i="4" s="1"/>
  <c r="AO583" i="4"/>
  <c r="AP583" i="4" s="1"/>
  <c r="AQ583" i="4" s="1"/>
  <c r="BJ583" i="4" s="1"/>
  <c r="AO137" i="4"/>
  <c r="AP137" i="4" s="1"/>
  <c r="AQ137" i="4" s="1"/>
  <c r="BJ137" i="4" s="1"/>
  <c r="BG215" i="4"/>
  <c r="BH215" i="4" s="1"/>
  <c r="BI215" i="4" s="1"/>
  <c r="W546" i="4"/>
  <c r="X546" i="4" s="1"/>
  <c r="Y546" i="4" s="1"/>
  <c r="Z546" i="4" s="1"/>
  <c r="AO114" i="4"/>
  <c r="AP114" i="4" s="1"/>
  <c r="AQ114" i="4" s="1"/>
  <c r="BJ114" i="4" s="1"/>
  <c r="W290" i="4"/>
  <c r="X290" i="4" s="1"/>
  <c r="Y290" i="4" s="1"/>
  <c r="Z290" i="4" s="1"/>
  <c r="W277" i="4"/>
  <c r="X277" i="4" s="1"/>
  <c r="Y277" i="4" s="1"/>
  <c r="Z277" i="4" s="1"/>
  <c r="BG275" i="4"/>
  <c r="BH275" i="4" s="1"/>
  <c r="BI275" i="4" s="1"/>
  <c r="W264" i="4"/>
  <c r="X264" i="4" s="1"/>
  <c r="Y264" i="4" s="1"/>
  <c r="Z264" i="4" s="1"/>
  <c r="AO328" i="4"/>
  <c r="AP328" i="4" s="1"/>
  <c r="AQ328" i="4" s="1"/>
  <c r="BJ328" i="4" s="1"/>
  <c r="W390" i="4"/>
  <c r="X390" i="4" s="1"/>
  <c r="Y390" i="4" s="1"/>
  <c r="Z390" i="4" s="1"/>
  <c r="AO286" i="4"/>
  <c r="AP286" i="4" s="1"/>
  <c r="AQ286" i="4" s="1"/>
  <c r="BJ286" i="4" s="1"/>
  <c r="AO344" i="4"/>
  <c r="AP344" i="4" s="1"/>
  <c r="AQ344" i="4" s="1"/>
  <c r="BJ344" i="4" s="1"/>
  <c r="AO488" i="4"/>
  <c r="AP488" i="4" s="1"/>
  <c r="AQ488" i="4" s="1"/>
  <c r="BJ488" i="4" s="1"/>
  <c r="W410" i="4"/>
  <c r="X410" i="4" s="1"/>
  <c r="Y410" i="4" s="1"/>
  <c r="Z410" i="4" s="1"/>
  <c r="AO389" i="4"/>
  <c r="AP389" i="4" s="1"/>
  <c r="AQ389" i="4" s="1"/>
  <c r="BJ389" i="4" s="1"/>
  <c r="W476" i="4"/>
  <c r="X476" i="4" s="1"/>
  <c r="Y476" i="4" s="1"/>
  <c r="Z476" i="4" s="1"/>
  <c r="W490" i="4"/>
  <c r="X490" i="4" s="1"/>
  <c r="Y490" i="4" s="1"/>
  <c r="Z490" i="4" s="1"/>
  <c r="AO537" i="4"/>
  <c r="AP537" i="4" s="1"/>
  <c r="AQ537" i="4" s="1"/>
  <c r="BJ537" i="4" s="1"/>
  <c r="W576" i="4"/>
  <c r="X576" i="4" s="1"/>
  <c r="Y576" i="4" s="1"/>
  <c r="Z576" i="4" s="1"/>
  <c r="AO127" i="4"/>
  <c r="AP127" i="4" s="1"/>
  <c r="AQ127" i="4" s="1"/>
  <c r="BJ127" i="4" s="1"/>
  <c r="W556" i="4"/>
  <c r="X556" i="4" s="1"/>
  <c r="Y556" i="4" s="1"/>
  <c r="Z556" i="4" s="1"/>
  <c r="W71" i="4"/>
  <c r="X71" i="4" s="1"/>
  <c r="Y71" i="4" s="1"/>
  <c r="Z71" i="4" s="1"/>
  <c r="AO57" i="4"/>
  <c r="AP57" i="4" s="1"/>
  <c r="AQ57" i="4" s="1"/>
  <c r="BJ57" i="4" s="1"/>
  <c r="AO126" i="4"/>
  <c r="AP126" i="4" s="1"/>
  <c r="AQ126" i="4" s="1"/>
  <c r="BJ126" i="4" s="1"/>
  <c r="W164" i="4"/>
  <c r="X164" i="4" s="1"/>
  <c r="Y164" i="4" s="1"/>
  <c r="Z164" i="4" s="1"/>
  <c r="AO221" i="4"/>
  <c r="AP221" i="4" s="1"/>
  <c r="AQ221" i="4" s="1"/>
  <c r="BJ221" i="4" s="1"/>
  <c r="AO289" i="4"/>
  <c r="AP289" i="4" s="1"/>
  <c r="AQ289" i="4" s="1"/>
  <c r="BJ289" i="4" s="1"/>
  <c r="W336" i="4"/>
  <c r="X336" i="4" s="1"/>
  <c r="Y336" i="4" s="1"/>
  <c r="Z336" i="4" s="1"/>
  <c r="W312" i="4"/>
  <c r="X312" i="4" s="1"/>
  <c r="Y312" i="4" s="1"/>
  <c r="Z312" i="4" s="1"/>
  <c r="AO342" i="4"/>
  <c r="AP342" i="4" s="1"/>
  <c r="AQ342" i="4" s="1"/>
  <c r="BJ342" i="4" s="1"/>
  <c r="W393" i="4"/>
  <c r="X393" i="4" s="1"/>
  <c r="Y393" i="4" s="1"/>
  <c r="Z393" i="4" s="1"/>
  <c r="AO419" i="4"/>
  <c r="AP419" i="4" s="1"/>
  <c r="AQ419" i="4" s="1"/>
  <c r="BJ419" i="4" s="1"/>
  <c r="AO438" i="4"/>
  <c r="AP438" i="4" s="1"/>
  <c r="AQ438" i="4" s="1"/>
  <c r="BJ438" i="4" s="1"/>
  <c r="W524" i="4"/>
  <c r="X524" i="4" s="1"/>
  <c r="Y524" i="4" s="1"/>
  <c r="Z524" i="4" s="1"/>
  <c r="W121" i="4"/>
  <c r="X121" i="4" s="1"/>
  <c r="Y121" i="4" s="1"/>
  <c r="Z121" i="4" s="1"/>
  <c r="AO162" i="4"/>
  <c r="AP162" i="4" s="1"/>
  <c r="AQ162" i="4" s="1"/>
  <c r="BJ162" i="4" s="1"/>
  <c r="W227" i="4"/>
  <c r="X227" i="4" s="1"/>
  <c r="Y227" i="4" s="1"/>
  <c r="Z227" i="4" s="1"/>
  <c r="W429" i="4"/>
  <c r="X429" i="4" s="1"/>
  <c r="Y429" i="4" s="1"/>
  <c r="Z429" i="4" s="1"/>
  <c r="AO330" i="4"/>
  <c r="AP330" i="4" s="1"/>
  <c r="AQ330" i="4" s="1"/>
  <c r="BJ330" i="4" s="1"/>
  <c r="W397" i="4"/>
  <c r="X397" i="4" s="1"/>
  <c r="Y397" i="4" s="1"/>
  <c r="Z397" i="4" s="1"/>
  <c r="AO403" i="4"/>
  <c r="AP403" i="4" s="1"/>
  <c r="AQ403" i="4" s="1"/>
  <c r="BJ403" i="4" s="1"/>
  <c r="AO451" i="4"/>
  <c r="AP451" i="4" s="1"/>
  <c r="AQ451" i="4" s="1"/>
  <c r="BJ451" i="4" s="1"/>
  <c r="BG570" i="4"/>
  <c r="BH570" i="4" s="1"/>
  <c r="BI570" i="4" s="1"/>
  <c r="BG520" i="4"/>
  <c r="BH520" i="4" s="1"/>
  <c r="BI520" i="4" s="1"/>
  <c r="BG537" i="4"/>
  <c r="BH537" i="4" s="1"/>
  <c r="BI537" i="4" s="1"/>
  <c r="AO166" i="4"/>
  <c r="AP166" i="4" s="1"/>
  <c r="AQ166" i="4" s="1"/>
  <c r="BJ166" i="4" s="1"/>
  <c r="AO214" i="4"/>
  <c r="AP214" i="4" s="1"/>
  <c r="AQ214" i="4" s="1"/>
  <c r="BJ214" i="4" s="1"/>
  <c r="AO247" i="4"/>
  <c r="AP247" i="4" s="1"/>
  <c r="AQ247" i="4" s="1"/>
  <c r="BJ247" i="4" s="1"/>
  <c r="AO260" i="4"/>
  <c r="AP260" i="4" s="1"/>
  <c r="AQ260" i="4" s="1"/>
  <c r="BJ260" i="4" s="1"/>
  <c r="W340" i="4"/>
  <c r="X340" i="4" s="1"/>
  <c r="Y340" i="4" s="1"/>
  <c r="Z340" i="4" s="1"/>
  <c r="AO395" i="4"/>
  <c r="AP395" i="4" s="1"/>
  <c r="AQ395" i="4" s="1"/>
  <c r="BJ395" i="4" s="1"/>
  <c r="AO477" i="4"/>
  <c r="AP477" i="4" s="1"/>
  <c r="AQ477" i="4" s="1"/>
  <c r="BJ477" i="4" s="1"/>
  <c r="AO526" i="4"/>
  <c r="AP526" i="4" s="1"/>
  <c r="AQ526" i="4" s="1"/>
  <c r="BJ526" i="4" s="1"/>
  <c r="AO602" i="4"/>
  <c r="AP602" i="4" s="1"/>
  <c r="AQ602" i="4" s="1"/>
  <c r="BJ602" i="4" s="1"/>
  <c r="W43" i="4"/>
  <c r="X43" i="4" s="1"/>
  <c r="Y43" i="4" s="1"/>
  <c r="Z43" i="4" s="1"/>
  <c r="W23" i="4"/>
  <c r="X23" i="4" s="1"/>
  <c r="Y23" i="4" s="1"/>
  <c r="Z23" i="4" s="1"/>
  <c r="W231" i="4"/>
  <c r="X231" i="4" s="1"/>
  <c r="Y231" i="4" s="1"/>
  <c r="Z231" i="4" s="1"/>
  <c r="W249" i="4"/>
  <c r="X249" i="4" s="1"/>
  <c r="Y249" i="4" s="1"/>
  <c r="Z249" i="4" s="1"/>
  <c r="W324" i="4"/>
  <c r="X324" i="4" s="1"/>
  <c r="Y324" i="4" s="1"/>
  <c r="Z324" i="4" s="1"/>
  <c r="AO398" i="4"/>
  <c r="AP398" i="4" s="1"/>
  <c r="AQ398" i="4" s="1"/>
  <c r="BJ398" i="4" s="1"/>
  <c r="AO539" i="4"/>
  <c r="AP539" i="4" s="1"/>
  <c r="AQ539" i="4" s="1"/>
  <c r="BJ539" i="4" s="1"/>
  <c r="AO574" i="4"/>
  <c r="AP574" i="4" s="1"/>
  <c r="AQ574" i="4" s="1"/>
  <c r="BJ574" i="4" s="1"/>
  <c r="W219" i="4"/>
  <c r="X219" i="4" s="1"/>
  <c r="Y219" i="4" s="1"/>
  <c r="Z219" i="4" s="1"/>
  <c r="W344" i="4"/>
  <c r="X344" i="4" s="1"/>
  <c r="Y344" i="4" s="1"/>
  <c r="Z344" i="4" s="1"/>
  <c r="W369" i="4"/>
  <c r="X369" i="4" s="1"/>
  <c r="Y369" i="4" s="1"/>
  <c r="Z369" i="4" s="1"/>
  <c r="W405" i="4"/>
  <c r="X405" i="4" s="1"/>
  <c r="Y405" i="4" s="1"/>
  <c r="Z405" i="4" s="1"/>
  <c r="W541" i="4"/>
  <c r="X541" i="4" s="1"/>
  <c r="Y541" i="4" s="1"/>
  <c r="Z541" i="4" s="1"/>
  <c r="AO135" i="4"/>
  <c r="AP135" i="4" s="1"/>
  <c r="AQ135" i="4" s="1"/>
  <c r="BJ135" i="4" s="1"/>
  <c r="AO200" i="4"/>
  <c r="AP200" i="4" s="1"/>
  <c r="AQ200" i="4" s="1"/>
  <c r="BJ200" i="4" s="1"/>
  <c r="AO226" i="4"/>
  <c r="AP226" i="4" s="1"/>
  <c r="AQ226" i="4" s="1"/>
  <c r="BJ226" i="4" s="1"/>
  <c r="AO495" i="4"/>
  <c r="AP495" i="4" s="1"/>
  <c r="AQ495" i="4" s="1"/>
  <c r="BJ495" i="4" s="1"/>
  <c r="W507" i="4"/>
  <c r="X507" i="4" s="1"/>
  <c r="Y507" i="4" s="1"/>
  <c r="Z507" i="4" s="1"/>
  <c r="W558" i="4"/>
  <c r="X558" i="4" s="1"/>
  <c r="Y558" i="4" s="1"/>
  <c r="Z558" i="4" s="1"/>
  <c r="AO69" i="4"/>
  <c r="AP69" i="4" s="1"/>
  <c r="AQ69" i="4" s="1"/>
  <c r="BJ69" i="4" s="1"/>
  <c r="W260" i="4"/>
  <c r="X260" i="4" s="1"/>
  <c r="Y260" i="4" s="1"/>
  <c r="Z260" i="4" s="1"/>
  <c r="AO217" i="4"/>
  <c r="AP217" i="4" s="1"/>
  <c r="AQ217" i="4" s="1"/>
  <c r="BJ217" i="4" s="1"/>
  <c r="W228" i="4"/>
  <c r="X228" i="4" s="1"/>
  <c r="Y228" i="4" s="1"/>
  <c r="Z228" i="4" s="1"/>
  <c r="W244" i="4"/>
  <c r="X244" i="4" s="1"/>
  <c r="Y244" i="4" s="1"/>
  <c r="Z244" i="4" s="1"/>
  <c r="W292" i="4"/>
  <c r="X292" i="4" s="1"/>
  <c r="Y292" i="4" s="1"/>
  <c r="Z292" i="4" s="1"/>
  <c r="AO336" i="4"/>
  <c r="AP336" i="4" s="1"/>
  <c r="AQ336" i="4" s="1"/>
  <c r="BJ336" i="4" s="1"/>
  <c r="AO280" i="4"/>
  <c r="AP280" i="4" s="1"/>
  <c r="AQ280" i="4" s="1"/>
  <c r="BJ280" i="4" s="1"/>
  <c r="AO283" i="4"/>
  <c r="AP283" i="4" s="1"/>
  <c r="AQ283" i="4" s="1"/>
  <c r="BJ283" i="4" s="1"/>
  <c r="W325" i="4"/>
  <c r="X325" i="4" s="1"/>
  <c r="Y325" i="4" s="1"/>
  <c r="Z325" i="4" s="1"/>
  <c r="W288" i="4"/>
  <c r="X288" i="4" s="1"/>
  <c r="Y288" i="4" s="1"/>
  <c r="Z288" i="4" s="1"/>
  <c r="AO255" i="4"/>
  <c r="AP255" i="4" s="1"/>
  <c r="AQ255" i="4" s="1"/>
  <c r="BJ255" i="4" s="1"/>
  <c r="W310" i="4"/>
  <c r="X310" i="4" s="1"/>
  <c r="Y310" i="4" s="1"/>
  <c r="Z310" i="4" s="1"/>
  <c r="AO360" i="4"/>
  <c r="AP360" i="4" s="1"/>
  <c r="AQ360" i="4" s="1"/>
  <c r="BJ360" i="4" s="1"/>
  <c r="AO368" i="4"/>
  <c r="AP368" i="4" s="1"/>
  <c r="AQ368" i="4" s="1"/>
  <c r="BJ368" i="4" s="1"/>
  <c r="AO384" i="4"/>
  <c r="AP384" i="4" s="1"/>
  <c r="AQ384" i="4" s="1"/>
  <c r="BJ384" i="4" s="1"/>
  <c r="W419" i="4"/>
  <c r="X419" i="4" s="1"/>
  <c r="Y419" i="4" s="1"/>
  <c r="Z419" i="4" s="1"/>
  <c r="W517" i="4"/>
  <c r="X517" i="4" s="1"/>
  <c r="Y517" i="4" s="1"/>
  <c r="Z517" i="4" s="1"/>
  <c r="AO439" i="4"/>
  <c r="AP439" i="4" s="1"/>
  <c r="AQ439" i="4" s="1"/>
  <c r="BJ439" i="4" s="1"/>
  <c r="W483" i="4"/>
  <c r="X483" i="4" s="1"/>
  <c r="Y483" i="4" s="1"/>
  <c r="Z483" i="4" s="1"/>
  <c r="AO502" i="4"/>
  <c r="AP502" i="4" s="1"/>
  <c r="AQ502" i="4" s="1"/>
  <c r="BJ502" i="4" s="1"/>
  <c r="W571" i="4"/>
  <c r="X571" i="4" s="1"/>
  <c r="Y571" i="4" s="1"/>
  <c r="Z571" i="4" s="1"/>
  <c r="W574" i="4"/>
  <c r="X574" i="4" s="1"/>
  <c r="Y574" i="4" s="1"/>
  <c r="Z574" i="4" s="1"/>
  <c r="AO609" i="4"/>
  <c r="AP609" i="4" s="1"/>
  <c r="AQ609" i="4" s="1"/>
  <c r="BJ609" i="4" s="1"/>
  <c r="W137" i="4"/>
  <c r="X137" i="4" s="1"/>
  <c r="Y137" i="4" s="1"/>
  <c r="Z137" i="4" s="1"/>
  <c r="AO304" i="4"/>
  <c r="AP304" i="4" s="1"/>
  <c r="AQ304" i="4" s="1"/>
  <c r="BJ304" i="4" s="1"/>
  <c r="AO519" i="4"/>
  <c r="AP519" i="4" s="1"/>
  <c r="AQ519" i="4" s="1"/>
  <c r="BJ519" i="4" s="1"/>
  <c r="W577" i="4"/>
  <c r="X577" i="4" s="1"/>
  <c r="Y577" i="4" s="1"/>
  <c r="Z577" i="4" s="1"/>
  <c r="W108" i="4"/>
  <c r="X108" i="4" s="1"/>
  <c r="Y108" i="4" s="1"/>
  <c r="Z108" i="4" s="1"/>
  <c r="AO77" i="4"/>
  <c r="AP77" i="4" s="1"/>
  <c r="AQ77" i="4" s="1"/>
  <c r="BJ77" i="4" s="1"/>
  <c r="W151" i="4"/>
  <c r="X151" i="4" s="1"/>
  <c r="Y151" i="4" s="1"/>
  <c r="Z151" i="4" s="1"/>
  <c r="BG141" i="4"/>
  <c r="BH141" i="4" s="1"/>
  <c r="W245" i="4"/>
  <c r="X245" i="4" s="1"/>
  <c r="Y245" i="4" s="1"/>
  <c r="Z245" i="4" s="1"/>
  <c r="W304" i="4"/>
  <c r="X304" i="4" s="1"/>
  <c r="Y304" i="4" s="1"/>
  <c r="Z304" i="4" s="1"/>
  <c r="W287" i="4"/>
  <c r="X287" i="4" s="1"/>
  <c r="Y287" i="4" s="1"/>
  <c r="Z287" i="4" s="1"/>
  <c r="W357" i="4"/>
  <c r="X357" i="4" s="1"/>
  <c r="Y357" i="4" s="1"/>
  <c r="Z357" i="4" s="1"/>
  <c r="AO387" i="4"/>
  <c r="AP387" i="4" s="1"/>
  <c r="AQ387" i="4" s="1"/>
  <c r="BJ387" i="4" s="1"/>
  <c r="AO447" i="4"/>
  <c r="AP447" i="4" s="1"/>
  <c r="AQ447" i="4" s="1"/>
  <c r="BJ447" i="4" s="1"/>
  <c r="W499" i="4"/>
  <c r="X499" i="4" s="1"/>
  <c r="Y499" i="4" s="1"/>
  <c r="Z499" i="4" s="1"/>
  <c r="AO586" i="4"/>
  <c r="AP586" i="4" s="1"/>
  <c r="AQ586" i="4" s="1"/>
  <c r="BJ586" i="4" s="1"/>
  <c r="W102" i="4"/>
  <c r="X102" i="4" s="1"/>
  <c r="Y102" i="4" s="1"/>
  <c r="Z102" i="4" s="1"/>
  <c r="W63" i="4"/>
  <c r="X63" i="4" s="1"/>
  <c r="Y63" i="4" s="1"/>
  <c r="Z63" i="4" s="1"/>
  <c r="AO86" i="4"/>
  <c r="AP86" i="4" s="1"/>
  <c r="AQ86" i="4" s="1"/>
  <c r="BJ86" i="4" s="1"/>
  <c r="AO176" i="4"/>
  <c r="AP176" i="4" s="1"/>
  <c r="AQ176" i="4" s="1"/>
  <c r="BJ176" i="4" s="1"/>
  <c r="W223" i="4"/>
  <c r="X223" i="4" s="1"/>
  <c r="Y223" i="4" s="1"/>
  <c r="Z223" i="4" s="1"/>
  <c r="AO238" i="4"/>
  <c r="AP238" i="4" s="1"/>
  <c r="AQ238" i="4" s="1"/>
  <c r="BJ238" i="4" s="1"/>
  <c r="AO346" i="4"/>
  <c r="AP346" i="4" s="1"/>
  <c r="AQ346" i="4" s="1"/>
  <c r="BJ346" i="4" s="1"/>
  <c r="W413" i="4"/>
  <c r="X413" i="4" s="1"/>
  <c r="Y413" i="4" s="1"/>
  <c r="Z413" i="4" s="1"/>
  <c r="BG524" i="4"/>
  <c r="BH524" i="4" s="1"/>
  <c r="BI524" i="4" s="1"/>
  <c r="AO552" i="4"/>
  <c r="AP552" i="4" s="1"/>
  <c r="AQ552" i="4" s="1"/>
  <c r="BJ552" i="4" s="1"/>
  <c r="W533" i="4"/>
  <c r="X533" i="4" s="1"/>
  <c r="Y533" i="4" s="1"/>
  <c r="Z533" i="4" s="1"/>
  <c r="W116" i="4"/>
  <c r="X116" i="4" s="1"/>
  <c r="Y116" i="4" s="1"/>
  <c r="Z116" i="4" s="1"/>
  <c r="W45" i="4"/>
  <c r="X45" i="4" s="1"/>
  <c r="Y45" i="4" s="1"/>
  <c r="Z45" i="4" s="1"/>
  <c r="AO27" i="4"/>
  <c r="AP27" i="4" s="1"/>
  <c r="AQ27" i="4" s="1"/>
  <c r="BJ27" i="4" s="1"/>
  <c r="AO93" i="4"/>
  <c r="AP93" i="4" s="1"/>
  <c r="AQ93" i="4" s="1"/>
  <c r="BJ93" i="4" s="1"/>
  <c r="AO229" i="4"/>
  <c r="AP229" i="4" s="1"/>
  <c r="AQ229" i="4" s="1"/>
  <c r="BJ229" i="4" s="1"/>
  <c r="AO233" i="4"/>
  <c r="AP233" i="4" s="1"/>
  <c r="AQ233" i="4" s="1"/>
  <c r="BJ233" i="4" s="1"/>
  <c r="W256" i="4"/>
  <c r="X256" i="4" s="1"/>
  <c r="Y256" i="4" s="1"/>
  <c r="Z256" i="4" s="1"/>
  <c r="W361" i="4"/>
  <c r="X361" i="4" s="1"/>
  <c r="Y361" i="4" s="1"/>
  <c r="Z361" i="4" s="1"/>
  <c r="W297" i="4"/>
  <c r="X297" i="4" s="1"/>
  <c r="Y297" i="4" s="1"/>
  <c r="Z297" i="4" s="1"/>
  <c r="AO334" i="4"/>
  <c r="AP334" i="4" s="1"/>
  <c r="AQ334" i="4" s="1"/>
  <c r="BJ334" i="4" s="1"/>
  <c r="AO370" i="4"/>
  <c r="AP370" i="4" s="1"/>
  <c r="AQ370" i="4" s="1"/>
  <c r="BJ370" i="4" s="1"/>
  <c r="AO427" i="4"/>
  <c r="AP427" i="4" s="1"/>
  <c r="AQ427" i="4" s="1"/>
  <c r="BJ427" i="4" s="1"/>
  <c r="AO423" i="4"/>
  <c r="AP423" i="4" s="1"/>
  <c r="AQ423" i="4" s="1"/>
  <c r="BJ423" i="4" s="1"/>
  <c r="AO584" i="4"/>
  <c r="AP584" i="4" s="1"/>
  <c r="AQ584" i="4" s="1"/>
  <c r="BJ584" i="4" s="1"/>
  <c r="W84" i="4"/>
  <c r="X84" i="4" s="1"/>
  <c r="Y84" i="4" s="1"/>
  <c r="Z84" i="4" s="1"/>
  <c r="W75" i="4"/>
  <c r="X75" i="4" s="1"/>
  <c r="Y75" i="4" s="1"/>
  <c r="Z75" i="4" s="1"/>
  <c r="AO31" i="4"/>
  <c r="AP31" i="4" s="1"/>
  <c r="AQ31" i="4" s="1"/>
  <c r="BJ31" i="4" s="1"/>
  <c r="AO95" i="4"/>
  <c r="AP95" i="4" s="1"/>
  <c r="AQ95" i="4" s="1"/>
  <c r="BJ95" i="4" s="1"/>
  <c r="W178" i="4"/>
  <c r="X178" i="4" s="1"/>
  <c r="Y178" i="4" s="1"/>
  <c r="Z178" i="4" s="1"/>
  <c r="AO258" i="4"/>
  <c r="AP258" i="4" s="1"/>
  <c r="AQ258" i="4" s="1"/>
  <c r="BJ258" i="4" s="1"/>
  <c r="W296" i="4"/>
  <c r="X296" i="4" s="1"/>
  <c r="Y296" i="4" s="1"/>
  <c r="Z296" i="4" s="1"/>
  <c r="W348" i="4"/>
  <c r="X348" i="4" s="1"/>
  <c r="Y348" i="4" s="1"/>
  <c r="Z348" i="4" s="1"/>
  <c r="W332" i="4"/>
  <c r="X332" i="4" s="1"/>
  <c r="Y332" i="4" s="1"/>
  <c r="Z332" i="4" s="1"/>
  <c r="AO322" i="4"/>
  <c r="AP322" i="4" s="1"/>
  <c r="AQ322" i="4" s="1"/>
  <c r="BJ322" i="4" s="1"/>
  <c r="AO376" i="4"/>
  <c r="AP376" i="4" s="1"/>
  <c r="AQ376" i="4" s="1"/>
  <c r="BJ376" i="4" s="1"/>
  <c r="AO407" i="4"/>
  <c r="AP407" i="4" s="1"/>
  <c r="AQ407" i="4" s="1"/>
  <c r="BJ407" i="4" s="1"/>
  <c r="AO544" i="4"/>
  <c r="AP544" i="4" s="1"/>
  <c r="AQ544" i="4" s="1"/>
  <c r="BJ544" i="4" s="1"/>
  <c r="AO554" i="4"/>
  <c r="AP554" i="4" s="1"/>
  <c r="AQ554" i="4" s="1"/>
  <c r="BJ554" i="4" s="1"/>
  <c r="AO606" i="4"/>
  <c r="AP606" i="4" s="1"/>
  <c r="AQ606" i="4" s="1"/>
  <c r="BJ606" i="4" s="1"/>
  <c r="AO593" i="4"/>
  <c r="AP593" i="4" s="1"/>
  <c r="AQ593" i="4" s="1"/>
  <c r="BJ593" i="4" s="1"/>
  <c r="AO23" i="4"/>
  <c r="AP23" i="4" s="1"/>
  <c r="AQ23" i="4" s="1"/>
  <c r="BJ23" i="4" s="1"/>
  <c r="AO21" i="4"/>
  <c r="AP21" i="4" s="1"/>
  <c r="AQ21" i="4" s="1"/>
  <c r="BJ21" i="4" s="1"/>
  <c r="W30" i="4"/>
  <c r="X30" i="4" s="1"/>
  <c r="Y30" i="4" s="1"/>
  <c r="Z30" i="4" s="1"/>
  <c r="AO158" i="4"/>
  <c r="AP158" i="4" s="1"/>
  <c r="AQ158" i="4" s="1"/>
  <c r="BJ158" i="4" s="1"/>
  <c r="W189" i="4"/>
  <c r="X189" i="4" s="1"/>
  <c r="Y189" i="4" s="1"/>
  <c r="Z189" i="4" s="1"/>
  <c r="W200" i="4"/>
  <c r="X200" i="4" s="1"/>
  <c r="Y200" i="4" s="1"/>
  <c r="Z200" i="4" s="1"/>
  <c r="W235" i="4"/>
  <c r="X235" i="4" s="1"/>
  <c r="Y235" i="4" s="1"/>
  <c r="Z235" i="4" s="1"/>
  <c r="W274" i="4"/>
  <c r="X274" i="4" s="1"/>
  <c r="Y274" i="4" s="1"/>
  <c r="Z274" i="4" s="1"/>
  <c r="AO473" i="4"/>
  <c r="AP473" i="4" s="1"/>
  <c r="AQ473" i="4" s="1"/>
  <c r="BJ473" i="4" s="1"/>
  <c r="W21" i="4"/>
  <c r="X21" i="4" s="1"/>
  <c r="Y21" i="4" s="1"/>
  <c r="Z21" i="4" s="1"/>
  <c r="AO189" i="4"/>
  <c r="AP189" i="4" s="1"/>
  <c r="AQ189" i="4" s="1"/>
  <c r="BJ189" i="4" s="1"/>
  <c r="W208" i="4"/>
  <c r="X208" i="4" s="1"/>
  <c r="Y208" i="4" s="1"/>
  <c r="Z208" i="4" s="1"/>
  <c r="AO282" i="4"/>
  <c r="AP282" i="4" s="1"/>
  <c r="AQ282" i="4" s="1"/>
  <c r="BJ282" i="4" s="1"/>
  <c r="AO513" i="4"/>
  <c r="AP513" i="4" s="1"/>
  <c r="AQ513" i="4" s="1"/>
  <c r="BJ513" i="4" s="1"/>
  <c r="AO561" i="4"/>
  <c r="AP561" i="4" s="1"/>
  <c r="AQ561" i="4" s="1"/>
  <c r="BJ561" i="4" s="1"/>
  <c r="AO25" i="4"/>
  <c r="AP25" i="4" s="1"/>
  <c r="AQ25" i="4" s="1"/>
  <c r="BJ25" i="4" s="1"/>
  <c r="AO142" i="4"/>
  <c r="AP142" i="4" s="1"/>
  <c r="AQ142" i="4" s="1"/>
  <c r="BJ142" i="4" s="1"/>
  <c r="W225" i="4"/>
  <c r="X225" i="4" s="1"/>
  <c r="Y225" i="4" s="1"/>
  <c r="Z225" i="4" s="1"/>
  <c r="AO224" i="4"/>
  <c r="AP224" i="4" s="1"/>
  <c r="AQ224" i="4" s="1"/>
  <c r="BJ224" i="4" s="1"/>
  <c r="W261" i="4"/>
  <c r="X261" i="4" s="1"/>
  <c r="Y261" i="4" s="1"/>
  <c r="Z261" i="4" s="1"/>
  <c r="W302" i="4"/>
  <c r="X302" i="4" s="1"/>
  <c r="Y302" i="4" s="1"/>
  <c r="Z302" i="4" s="1"/>
  <c r="W355" i="4"/>
  <c r="X355" i="4" s="1"/>
  <c r="Y355" i="4" s="1"/>
  <c r="Z355" i="4" s="1"/>
  <c r="W305" i="4"/>
  <c r="X305" i="4" s="1"/>
  <c r="Y305" i="4" s="1"/>
  <c r="Z305" i="4" s="1"/>
  <c r="W289" i="4"/>
  <c r="X289" i="4" s="1"/>
  <c r="Y289" i="4" s="1"/>
  <c r="Z289" i="4" s="1"/>
  <c r="AO266" i="4"/>
  <c r="AP266" i="4" s="1"/>
  <c r="AQ266" i="4" s="1"/>
  <c r="BJ266" i="4" s="1"/>
  <c r="W418" i="4"/>
  <c r="X418" i="4" s="1"/>
  <c r="Y418" i="4" s="1"/>
  <c r="Z418" i="4" s="1"/>
  <c r="AO323" i="4"/>
  <c r="AP323" i="4" s="1"/>
  <c r="AQ323" i="4" s="1"/>
  <c r="BJ323" i="4" s="1"/>
  <c r="AO362" i="4"/>
  <c r="AP362" i="4" s="1"/>
  <c r="AQ362" i="4" s="1"/>
  <c r="BJ362" i="4" s="1"/>
  <c r="W379" i="4"/>
  <c r="X379" i="4" s="1"/>
  <c r="Y379" i="4" s="1"/>
  <c r="Z379" i="4" s="1"/>
  <c r="AO425" i="4"/>
  <c r="AP425" i="4" s="1"/>
  <c r="AQ425" i="4" s="1"/>
  <c r="BJ425" i="4" s="1"/>
  <c r="W406" i="4"/>
  <c r="X406" i="4" s="1"/>
  <c r="Y406" i="4" s="1"/>
  <c r="Z406" i="4" s="1"/>
  <c r="W437" i="4"/>
  <c r="X437" i="4" s="1"/>
  <c r="Y437" i="4" s="1"/>
  <c r="Z437" i="4" s="1"/>
  <c r="AO446" i="4"/>
  <c r="AP446" i="4" s="1"/>
  <c r="AQ446" i="4" s="1"/>
  <c r="BJ446" i="4" s="1"/>
  <c r="AO450" i="4"/>
  <c r="AP450" i="4" s="1"/>
  <c r="AQ450" i="4" s="1"/>
  <c r="BJ450" i="4" s="1"/>
  <c r="AO525" i="4"/>
  <c r="AP525" i="4" s="1"/>
  <c r="AQ525" i="4" s="1"/>
  <c r="BJ525" i="4" s="1"/>
  <c r="BG562" i="4"/>
  <c r="BH562" i="4" s="1"/>
  <c r="BI562" i="4" s="1"/>
  <c r="BG584" i="4"/>
  <c r="BH584" i="4" s="1"/>
  <c r="BI584" i="4" s="1"/>
  <c r="AO296" i="4"/>
  <c r="AP296" i="4" s="1"/>
  <c r="AQ296" i="4" s="1"/>
  <c r="BJ296" i="4" s="1"/>
  <c r="W307" i="4"/>
  <c r="X307" i="4" s="1"/>
  <c r="Y307" i="4" s="1"/>
  <c r="Z307" i="4" s="1"/>
  <c r="AO592" i="4"/>
  <c r="AP592" i="4" s="1"/>
  <c r="AQ592" i="4" s="1"/>
  <c r="BJ592" i="4" s="1"/>
  <c r="BG556" i="4"/>
  <c r="BH556" i="4" s="1"/>
  <c r="BI556" i="4" s="1"/>
  <c r="AO587" i="4"/>
  <c r="AP587" i="4" s="1"/>
  <c r="AQ587" i="4" s="1"/>
  <c r="BJ587" i="4" s="1"/>
  <c r="W41" i="4"/>
  <c r="X41" i="4" s="1"/>
  <c r="Y41" i="4" s="1"/>
  <c r="Z41" i="4" s="1"/>
  <c r="W91" i="4"/>
  <c r="X91" i="4" s="1"/>
  <c r="Y91" i="4" s="1"/>
  <c r="Z91" i="4" s="1"/>
  <c r="W112" i="4"/>
  <c r="X112" i="4" s="1"/>
  <c r="Y112" i="4" s="1"/>
  <c r="Z112" i="4" s="1"/>
  <c r="AO82" i="4"/>
  <c r="AP82" i="4" s="1"/>
  <c r="AQ82" i="4" s="1"/>
  <c r="BJ82" i="4" s="1"/>
  <c r="W185" i="4"/>
  <c r="X185" i="4" s="1"/>
  <c r="Y185" i="4" s="1"/>
  <c r="Z185" i="4" s="1"/>
  <c r="AO169" i="4"/>
  <c r="AP169" i="4" s="1"/>
  <c r="AQ169" i="4" s="1"/>
  <c r="BJ169" i="4" s="1"/>
  <c r="AO225" i="4"/>
  <c r="AP225" i="4" s="1"/>
  <c r="AQ225" i="4" s="1"/>
  <c r="BJ225" i="4" s="1"/>
  <c r="AO310" i="4"/>
  <c r="AP310" i="4" s="1"/>
  <c r="AQ310" i="4" s="1"/>
  <c r="BJ310" i="4" s="1"/>
  <c r="AO400" i="4"/>
  <c r="AP400" i="4" s="1"/>
  <c r="AQ400" i="4" s="1"/>
  <c r="BJ400" i="4" s="1"/>
  <c r="AO522" i="4"/>
  <c r="AP522" i="4" s="1"/>
  <c r="AQ522" i="4" s="1"/>
  <c r="BJ522" i="4" s="1"/>
  <c r="W55" i="4"/>
  <c r="X55" i="4" s="1"/>
  <c r="Y55" i="4" s="1"/>
  <c r="Z55" i="4" s="1"/>
  <c r="W37" i="4"/>
  <c r="X37" i="4" s="1"/>
  <c r="Y37" i="4" s="1"/>
  <c r="Z37" i="4" s="1"/>
  <c r="AO35" i="4"/>
  <c r="AP35" i="4" s="1"/>
  <c r="AQ35" i="4" s="1"/>
  <c r="BJ35" i="4" s="1"/>
  <c r="AO119" i="4"/>
  <c r="AP119" i="4" s="1"/>
  <c r="AQ119" i="4" s="1"/>
  <c r="BJ119" i="4" s="1"/>
  <c r="W147" i="4"/>
  <c r="X147" i="4" s="1"/>
  <c r="Y147" i="4" s="1"/>
  <c r="Z147" i="4" s="1"/>
  <c r="AO216" i="4"/>
  <c r="AP216" i="4" s="1"/>
  <c r="AQ216" i="4" s="1"/>
  <c r="BJ216" i="4" s="1"/>
  <c r="AO237" i="4"/>
  <c r="AP237" i="4" s="1"/>
  <c r="AQ237" i="4" s="1"/>
  <c r="BJ237" i="4" s="1"/>
  <c r="AO264" i="4"/>
  <c r="AP264" i="4" s="1"/>
  <c r="AQ264" i="4" s="1"/>
  <c r="BJ264" i="4" s="1"/>
  <c r="W271" i="4"/>
  <c r="X271" i="4" s="1"/>
  <c r="Y271" i="4" s="1"/>
  <c r="Z271" i="4" s="1"/>
  <c r="AO359" i="4"/>
  <c r="AP359" i="4" s="1"/>
  <c r="AQ359" i="4" s="1"/>
  <c r="BJ359" i="4" s="1"/>
  <c r="W421" i="4"/>
  <c r="X421" i="4" s="1"/>
  <c r="Y421" i="4" s="1"/>
  <c r="Z421" i="4" s="1"/>
  <c r="W491" i="4"/>
  <c r="X491" i="4" s="1"/>
  <c r="Y491" i="4" s="1"/>
  <c r="Z491" i="4" s="1"/>
  <c r="AO535" i="4"/>
  <c r="AP535" i="4" s="1"/>
  <c r="AQ535" i="4" s="1"/>
  <c r="BJ535" i="4" s="1"/>
  <c r="AO559" i="4"/>
  <c r="AP559" i="4" s="1"/>
  <c r="AQ559" i="4" s="1"/>
  <c r="BJ559" i="4" s="1"/>
  <c r="BG577" i="4"/>
  <c r="BH577" i="4" s="1"/>
  <c r="BI577" i="4" s="1"/>
  <c r="AO610" i="4"/>
  <c r="AP610" i="4" s="1"/>
  <c r="AQ610" i="4" s="1"/>
  <c r="BJ610" i="4" s="1"/>
  <c r="W33" i="4"/>
  <c r="X33" i="4" s="1"/>
  <c r="Y33" i="4" s="1"/>
  <c r="Z33" i="4" s="1"/>
  <c r="W59" i="4"/>
  <c r="X59" i="4" s="1"/>
  <c r="Y59" i="4" s="1"/>
  <c r="Z59" i="4" s="1"/>
  <c r="AO39" i="4"/>
  <c r="AP39" i="4" s="1"/>
  <c r="AQ39" i="4" s="1"/>
  <c r="BJ39" i="4" s="1"/>
  <c r="AO104" i="4"/>
  <c r="AP104" i="4" s="1"/>
  <c r="AQ104" i="4" s="1"/>
  <c r="BJ104" i="4" s="1"/>
  <c r="AO265" i="4"/>
  <c r="AP265" i="4" s="1"/>
  <c r="AQ265" i="4" s="1"/>
  <c r="BJ265" i="4" s="1"/>
  <c r="AO363" i="4"/>
  <c r="AP363" i="4" s="1"/>
  <c r="AQ363" i="4" s="1"/>
  <c r="BJ363" i="4" s="1"/>
  <c r="W381" i="4"/>
  <c r="X381" i="4" s="1"/>
  <c r="Y381" i="4" s="1"/>
  <c r="Z381" i="4" s="1"/>
  <c r="AO491" i="4"/>
  <c r="AP491" i="4" s="1"/>
  <c r="AQ491" i="4" s="1"/>
  <c r="BJ491" i="4" s="1"/>
  <c r="AO443" i="4"/>
  <c r="AP443" i="4" s="1"/>
  <c r="AQ443" i="4" s="1"/>
  <c r="BJ443" i="4" s="1"/>
  <c r="AO53" i="4"/>
  <c r="AP53" i="4" s="1"/>
  <c r="AQ53" i="4" s="1"/>
  <c r="BJ53" i="4" s="1"/>
  <c r="AO106" i="4"/>
  <c r="AP106" i="4" s="1"/>
  <c r="AQ106" i="4" s="1"/>
  <c r="BJ106" i="4" s="1"/>
  <c r="AO140" i="4"/>
  <c r="AP140" i="4" s="1"/>
  <c r="AQ140" i="4" s="1"/>
  <c r="BJ140" i="4" s="1"/>
  <c r="W267" i="4"/>
  <c r="X267" i="4" s="1"/>
  <c r="Y267" i="4" s="1"/>
  <c r="Z267" i="4" s="1"/>
  <c r="AO285" i="4"/>
  <c r="AP285" i="4" s="1"/>
  <c r="AQ285" i="4" s="1"/>
  <c r="BJ285" i="4" s="1"/>
  <c r="W377" i="4"/>
  <c r="X377" i="4" s="1"/>
  <c r="Y377" i="4" s="1"/>
  <c r="Z377" i="4" s="1"/>
  <c r="AO303" i="4"/>
  <c r="AP303" i="4" s="1"/>
  <c r="AQ303" i="4" s="1"/>
  <c r="BJ303" i="4" s="1"/>
  <c r="W389" i="4"/>
  <c r="X389" i="4" s="1"/>
  <c r="Y389" i="4" s="1"/>
  <c r="Z389" i="4" s="1"/>
  <c r="AO338" i="4"/>
  <c r="AP338" i="4" s="1"/>
  <c r="AQ338" i="4" s="1"/>
  <c r="BJ338" i="4" s="1"/>
  <c r="W439" i="4"/>
  <c r="X439" i="4" s="1"/>
  <c r="Y439" i="4" s="1"/>
  <c r="Z439" i="4" s="1"/>
  <c r="W475" i="4"/>
  <c r="X475" i="4" s="1"/>
  <c r="Y475" i="4" s="1"/>
  <c r="Z475" i="4" s="1"/>
  <c r="W417" i="4"/>
  <c r="X417" i="4" s="1"/>
  <c r="Y417" i="4" s="1"/>
  <c r="Z417" i="4" s="1"/>
  <c r="AO480" i="4"/>
  <c r="AP480" i="4" s="1"/>
  <c r="AQ480" i="4" s="1"/>
  <c r="BJ480" i="4" s="1"/>
  <c r="BG563" i="4"/>
  <c r="BH563" i="4" s="1"/>
  <c r="BI563" i="4" s="1"/>
  <c r="AO597" i="4"/>
  <c r="AP597" i="4" s="1"/>
  <c r="AQ597" i="4" s="1"/>
  <c r="BJ597" i="4" s="1"/>
  <c r="T203" i="4"/>
  <c r="U203" i="4" s="1"/>
  <c r="T270" i="4"/>
  <c r="U270" i="4" s="1"/>
  <c r="X270" i="4" s="1"/>
  <c r="Y270" i="4" s="1"/>
  <c r="Z270" i="4" s="1"/>
  <c r="AL442" i="4"/>
  <c r="AM442" i="4" s="1"/>
  <c r="AL482" i="4"/>
  <c r="AM482" i="4" s="1"/>
  <c r="AL596" i="4"/>
  <c r="AM596" i="4" s="1"/>
  <c r="T207" i="4"/>
  <c r="U207" i="4" s="1"/>
  <c r="T240" i="4"/>
  <c r="U240" i="4" s="1"/>
  <c r="T372" i="4"/>
  <c r="U372" i="4" s="1"/>
  <c r="X372" i="4" s="1"/>
  <c r="Y372" i="4" s="1"/>
  <c r="Z372" i="4" s="1"/>
  <c r="AL429" i="4"/>
  <c r="AM429" i="4" s="1"/>
  <c r="T464" i="4"/>
  <c r="U464" i="4" s="1"/>
  <c r="X464" i="4" s="1"/>
  <c r="Y464" i="4" s="1"/>
  <c r="Z464" i="4" s="1"/>
  <c r="AL577" i="4"/>
  <c r="AM577" i="4" s="1"/>
  <c r="T586" i="4"/>
  <c r="U586" i="4" s="1"/>
  <c r="W22" i="4"/>
  <c r="X22" i="4" s="1"/>
  <c r="Y22" i="4" s="1"/>
  <c r="Z22" i="4" s="1"/>
  <c r="AO66" i="4"/>
  <c r="AP66" i="4" s="1"/>
  <c r="AQ66" i="4" s="1"/>
  <c r="BJ66" i="4" s="1"/>
  <c r="W109" i="4"/>
  <c r="X109" i="4" s="1"/>
  <c r="Y109" i="4" s="1"/>
  <c r="Z109" i="4" s="1"/>
  <c r="W31" i="4"/>
  <c r="X31" i="4" s="1"/>
  <c r="Y31" i="4" s="1"/>
  <c r="Z31" i="4" s="1"/>
  <c r="W125" i="4"/>
  <c r="X125" i="4" s="1"/>
  <c r="Y125" i="4" s="1"/>
  <c r="Z125" i="4" s="1"/>
  <c r="W72" i="4"/>
  <c r="X72" i="4" s="1"/>
  <c r="Y72" i="4" s="1"/>
  <c r="Z72" i="4" s="1"/>
  <c r="AO41" i="4"/>
  <c r="AP41" i="4" s="1"/>
  <c r="AQ41" i="4" s="1"/>
  <c r="BJ41" i="4" s="1"/>
  <c r="AO108" i="4"/>
  <c r="AP108" i="4" s="1"/>
  <c r="AQ108" i="4" s="1"/>
  <c r="BJ108" i="4" s="1"/>
  <c r="AO121" i="4"/>
  <c r="AP121" i="4" s="1"/>
  <c r="AQ121" i="4" s="1"/>
  <c r="BJ121" i="4" s="1"/>
  <c r="AO154" i="4"/>
  <c r="AP154" i="4" s="1"/>
  <c r="AQ154" i="4" s="1"/>
  <c r="BJ154" i="4" s="1"/>
  <c r="W162" i="4"/>
  <c r="X162" i="4" s="1"/>
  <c r="Y162" i="4" s="1"/>
  <c r="Z162" i="4" s="1"/>
  <c r="AO172" i="4"/>
  <c r="AP172" i="4" s="1"/>
  <c r="AQ172" i="4" s="1"/>
  <c r="BJ172" i="4" s="1"/>
  <c r="AO177" i="4"/>
  <c r="AP177" i="4" s="1"/>
  <c r="AQ177" i="4" s="1"/>
  <c r="BJ177" i="4" s="1"/>
  <c r="AO168" i="4"/>
  <c r="AP168" i="4" s="1"/>
  <c r="AQ168" i="4" s="1"/>
  <c r="BJ168" i="4" s="1"/>
  <c r="AO209" i="4"/>
  <c r="AP209" i="4" s="1"/>
  <c r="AQ209" i="4" s="1"/>
  <c r="BJ209" i="4" s="1"/>
  <c r="AO204" i="4"/>
  <c r="AP204" i="4" s="1"/>
  <c r="AQ204" i="4" s="1"/>
  <c r="BJ204" i="4" s="1"/>
  <c r="W232" i="4"/>
  <c r="X232" i="4" s="1"/>
  <c r="Y232" i="4" s="1"/>
  <c r="Z232" i="4" s="1"/>
  <c r="AO300" i="4"/>
  <c r="AP300" i="4" s="1"/>
  <c r="AQ300" i="4" s="1"/>
  <c r="BJ300" i="4" s="1"/>
  <c r="W284" i="4"/>
  <c r="X284" i="4" s="1"/>
  <c r="Y284" i="4" s="1"/>
  <c r="Z284" i="4" s="1"/>
  <c r="AO297" i="4"/>
  <c r="AP297" i="4" s="1"/>
  <c r="AQ297" i="4" s="1"/>
  <c r="BJ297" i="4" s="1"/>
  <c r="AO212" i="4"/>
  <c r="AP212" i="4" s="1"/>
  <c r="AQ212" i="4" s="1"/>
  <c r="BJ212" i="4" s="1"/>
  <c r="AO261" i="4"/>
  <c r="AP261" i="4" s="1"/>
  <c r="AQ261" i="4" s="1"/>
  <c r="BJ261" i="4" s="1"/>
  <c r="W314" i="4"/>
  <c r="X314" i="4" s="1"/>
  <c r="Y314" i="4" s="1"/>
  <c r="Z314" i="4" s="1"/>
  <c r="W337" i="4"/>
  <c r="X337" i="4" s="1"/>
  <c r="Y337" i="4" s="1"/>
  <c r="Z337" i="4" s="1"/>
  <c r="AO392" i="4"/>
  <c r="AP392" i="4" s="1"/>
  <c r="AQ392" i="4" s="1"/>
  <c r="BJ392" i="4" s="1"/>
  <c r="W438" i="4"/>
  <c r="X438" i="4" s="1"/>
  <c r="Y438" i="4" s="1"/>
  <c r="Z438" i="4" s="1"/>
  <c r="AO373" i="4"/>
  <c r="AP373" i="4" s="1"/>
  <c r="AQ373" i="4" s="1"/>
  <c r="BJ373" i="4" s="1"/>
  <c r="W411" i="4"/>
  <c r="X411" i="4" s="1"/>
  <c r="Y411" i="4" s="1"/>
  <c r="Z411" i="4" s="1"/>
  <c r="AO305" i="4"/>
  <c r="AP305" i="4" s="1"/>
  <c r="AQ305" i="4" s="1"/>
  <c r="BJ305" i="4" s="1"/>
  <c r="W338" i="4"/>
  <c r="X338" i="4" s="1"/>
  <c r="Y338" i="4" s="1"/>
  <c r="Z338" i="4" s="1"/>
  <c r="W345" i="4"/>
  <c r="X345" i="4" s="1"/>
  <c r="Y345" i="4" s="1"/>
  <c r="Z345" i="4" s="1"/>
  <c r="AO361" i="4"/>
  <c r="AP361" i="4" s="1"/>
  <c r="AQ361" i="4" s="1"/>
  <c r="BJ361" i="4" s="1"/>
  <c r="AO365" i="4"/>
  <c r="AP365" i="4" s="1"/>
  <c r="AQ365" i="4" s="1"/>
  <c r="BJ365" i="4" s="1"/>
  <c r="AO420" i="4"/>
  <c r="AP420" i="4" s="1"/>
  <c r="AQ420" i="4" s="1"/>
  <c r="BJ420" i="4" s="1"/>
  <c r="AO405" i="4"/>
  <c r="AP405" i="4" s="1"/>
  <c r="AQ405" i="4" s="1"/>
  <c r="BJ405" i="4" s="1"/>
  <c r="W415" i="4"/>
  <c r="X415" i="4" s="1"/>
  <c r="Y415" i="4" s="1"/>
  <c r="Z415" i="4" s="1"/>
  <c r="AO388" i="4"/>
  <c r="AP388" i="4" s="1"/>
  <c r="AQ388" i="4" s="1"/>
  <c r="BJ388" i="4" s="1"/>
  <c r="AO436" i="4"/>
  <c r="AP436" i="4" s="1"/>
  <c r="AQ436" i="4" s="1"/>
  <c r="BJ436" i="4" s="1"/>
  <c r="AO478" i="4"/>
  <c r="AP478" i="4" s="1"/>
  <c r="AQ478" i="4" s="1"/>
  <c r="BJ478" i="4" s="1"/>
  <c r="AO449" i="4"/>
  <c r="AP449" i="4" s="1"/>
  <c r="AQ449" i="4" s="1"/>
  <c r="BJ449" i="4" s="1"/>
  <c r="W496" i="4"/>
  <c r="X496" i="4" s="1"/>
  <c r="Y496" i="4" s="1"/>
  <c r="Z496" i="4" s="1"/>
  <c r="W500" i="4"/>
  <c r="X500" i="4" s="1"/>
  <c r="Y500" i="4" s="1"/>
  <c r="Z500" i="4" s="1"/>
  <c r="AO528" i="4"/>
  <c r="AP528" i="4" s="1"/>
  <c r="AQ528" i="4" s="1"/>
  <c r="BJ528" i="4" s="1"/>
  <c r="AO504" i="4"/>
  <c r="AP504" i="4" s="1"/>
  <c r="AQ504" i="4" s="1"/>
  <c r="BJ504" i="4" s="1"/>
  <c r="BG539" i="4"/>
  <c r="BH539" i="4" s="1"/>
  <c r="BI539" i="4" s="1"/>
  <c r="BG536" i="4"/>
  <c r="BH536" i="4" s="1"/>
  <c r="BI536" i="4" s="1"/>
  <c r="BG548" i="4"/>
  <c r="BH548" i="4" s="1"/>
  <c r="BI548" i="4" s="1"/>
  <c r="W548" i="4"/>
  <c r="X548" i="4" s="1"/>
  <c r="Y548" i="4" s="1"/>
  <c r="Z548" i="4" s="1"/>
  <c r="BG573" i="4"/>
  <c r="BH573" i="4" s="1"/>
  <c r="BI573" i="4" s="1"/>
  <c r="BG583" i="4"/>
  <c r="BH583" i="4" s="1"/>
  <c r="AL206" i="4"/>
  <c r="AM206" i="4" s="1"/>
  <c r="T322" i="4"/>
  <c r="U322" i="4" s="1"/>
  <c r="T443" i="4"/>
  <c r="U443" i="4" s="1"/>
  <c r="T539" i="4"/>
  <c r="U539" i="4" s="1"/>
  <c r="T561" i="4"/>
  <c r="U561" i="4" s="1"/>
  <c r="AL607" i="4"/>
  <c r="AM607" i="4" s="1"/>
  <c r="W497" i="4"/>
  <c r="X497" i="4" s="1"/>
  <c r="Y497" i="4" s="1"/>
  <c r="Z497" i="4" s="1"/>
  <c r="AO530" i="4"/>
  <c r="AP530" i="4" s="1"/>
  <c r="AQ530" i="4" s="1"/>
  <c r="BJ530" i="4" s="1"/>
  <c r="BG546" i="4"/>
  <c r="BH546" i="4" s="1"/>
  <c r="BI546" i="4" s="1"/>
  <c r="BG571" i="4"/>
  <c r="BH571" i="4" s="1"/>
  <c r="BI571" i="4" s="1"/>
  <c r="W38" i="4"/>
  <c r="X38" i="4" s="1"/>
  <c r="Y38" i="4" s="1"/>
  <c r="Z38" i="4" s="1"/>
  <c r="AO62" i="4"/>
  <c r="AP62" i="4" s="1"/>
  <c r="AQ62" i="4" s="1"/>
  <c r="BJ62" i="4" s="1"/>
  <c r="AO88" i="4"/>
  <c r="AP88" i="4" s="1"/>
  <c r="AQ88" i="4" s="1"/>
  <c r="BJ88" i="4" s="1"/>
  <c r="W65" i="4"/>
  <c r="X65" i="4" s="1"/>
  <c r="Y65" i="4" s="1"/>
  <c r="Z65" i="4" s="1"/>
  <c r="W100" i="4"/>
  <c r="X100" i="4" s="1"/>
  <c r="Y100" i="4" s="1"/>
  <c r="Z100" i="4" s="1"/>
  <c r="AO138" i="4"/>
  <c r="AP138" i="4" s="1"/>
  <c r="AQ138" i="4" s="1"/>
  <c r="BJ138" i="4" s="1"/>
  <c r="AO32" i="4"/>
  <c r="AP32" i="4" s="1"/>
  <c r="AQ32" i="4" s="1"/>
  <c r="BJ32" i="4" s="1"/>
  <c r="W35" i="4"/>
  <c r="X35" i="4" s="1"/>
  <c r="Y35" i="4" s="1"/>
  <c r="Z35" i="4" s="1"/>
  <c r="AO74" i="4"/>
  <c r="AP74" i="4" s="1"/>
  <c r="AQ74" i="4" s="1"/>
  <c r="BJ74" i="4" s="1"/>
  <c r="W61" i="4"/>
  <c r="X61" i="4" s="1"/>
  <c r="Y61" i="4" s="1"/>
  <c r="Z61" i="4" s="1"/>
  <c r="AO90" i="4"/>
  <c r="AP90" i="4" s="1"/>
  <c r="AQ90" i="4" s="1"/>
  <c r="BJ90" i="4" s="1"/>
  <c r="AO107" i="4"/>
  <c r="AP107" i="4" s="1"/>
  <c r="AQ107" i="4" s="1"/>
  <c r="BJ107" i="4" s="1"/>
  <c r="AO51" i="4"/>
  <c r="AP51" i="4" s="1"/>
  <c r="AQ51" i="4" s="1"/>
  <c r="BJ51" i="4" s="1"/>
  <c r="AO67" i="4"/>
  <c r="AP67" i="4" s="1"/>
  <c r="AQ67" i="4" s="1"/>
  <c r="BJ67" i="4" s="1"/>
  <c r="AO97" i="4"/>
  <c r="AP97" i="4" s="1"/>
  <c r="AQ97" i="4" s="1"/>
  <c r="BJ97" i="4" s="1"/>
  <c r="BG138" i="4"/>
  <c r="BH138" i="4" s="1"/>
  <c r="AO163" i="4"/>
  <c r="AP163" i="4" s="1"/>
  <c r="AQ163" i="4" s="1"/>
  <c r="BJ163" i="4" s="1"/>
  <c r="AO174" i="4"/>
  <c r="AP174" i="4" s="1"/>
  <c r="AQ174" i="4" s="1"/>
  <c r="BJ174" i="4" s="1"/>
  <c r="AO180" i="4"/>
  <c r="AP180" i="4" s="1"/>
  <c r="AQ180" i="4" s="1"/>
  <c r="BJ180" i="4" s="1"/>
  <c r="AO146" i="4"/>
  <c r="AP146" i="4" s="1"/>
  <c r="AQ146" i="4" s="1"/>
  <c r="BJ146" i="4" s="1"/>
  <c r="AO136" i="4"/>
  <c r="AP136" i="4" s="1"/>
  <c r="AQ136" i="4" s="1"/>
  <c r="BJ136" i="4" s="1"/>
  <c r="W186" i="4"/>
  <c r="X186" i="4" s="1"/>
  <c r="Y186" i="4" s="1"/>
  <c r="Z186" i="4" s="1"/>
  <c r="AO190" i="4"/>
  <c r="AP190" i="4" s="1"/>
  <c r="AQ190" i="4" s="1"/>
  <c r="BJ190" i="4" s="1"/>
  <c r="AO192" i="4"/>
  <c r="AP192" i="4" s="1"/>
  <c r="AQ192" i="4" s="1"/>
  <c r="BJ192" i="4" s="1"/>
  <c r="AO240" i="4"/>
  <c r="AP240" i="4" s="1"/>
  <c r="AQ240" i="4" s="1"/>
  <c r="BJ240" i="4" s="1"/>
  <c r="AO251" i="4"/>
  <c r="AP251" i="4" s="1"/>
  <c r="AQ251" i="4" s="1"/>
  <c r="BJ251" i="4" s="1"/>
  <c r="AO281" i="4"/>
  <c r="AP281" i="4" s="1"/>
  <c r="AQ281" i="4" s="1"/>
  <c r="BJ281" i="4" s="1"/>
  <c r="AO355" i="4"/>
  <c r="AP355" i="4" s="1"/>
  <c r="AQ355" i="4" s="1"/>
  <c r="BJ355" i="4" s="1"/>
  <c r="W328" i="4"/>
  <c r="X328" i="4" s="1"/>
  <c r="Y328" i="4" s="1"/>
  <c r="Z328" i="4" s="1"/>
  <c r="W352" i="4"/>
  <c r="X352" i="4" s="1"/>
  <c r="Y352" i="4" s="1"/>
  <c r="Z352" i="4" s="1"/>
  <c r="W316" i="4"/>
  <c r="X316" i="4" s="1"/>
  <c r="Y316" i="4" s="1"/>
  <c r="Z316" i="4" s="1"/>
  <c r="AO299" i="4"/>
  <c r="AP299" i="4" s="1"/>
  <c r="AQ299" i="4" s="1"/>
  <c r="BJ299" i="4" s="1"/>
  <c r="W449" i="4"/>
  <c r="X449" i="4" s="1"/>
  <c r="Y449" i="4" s="1"/>
  <c r="Z449" i="4" s="1"/>
  <c r="W479" i="4"/>
  <c r="X479" i="4" s="1"/>
  <c r="Y479" i="4" s="1"/>
  <c r="Z479" i="4" s="1"/>
  <c r="AO497" i="4"/>
  <c r="AP497" i="4" s="1"/>
  <c r="AQ497" i="4" s="1"/>
  <c r="BJ497" i="4" s="1"/>
  <c r="AL28" i="4"/>
  <c r="AM28" i="4" s="1"/>
  <c r="AO187" i="4"/>
  <c r="AP187" i="4" s="1"/>
  <c r="AQ187" i="4" s="1"/>
  <c r="BJ187" i="4" s="1"/>
  <c r="T243" i="4"/>
  <c r="U243" i="4" s="1"/>
  <c r="AO218" i="4"/>
  <c r="AP218" i="4" s="1"/>
  <c r="AQ218" i="4" s="1"/>
  <c r="BJ218" i="4" s="1"/>
  <c r="AO244" i="4"/>
  <c r="AP244" i="4" s="1"/>
  <c r="AQ244" i="4" s="1"/>
  <c r="BJ244" i="4" s="1"/>
  <c r="AO270" i="4"/>
  <c r="AP270" i="4" s="1"/>
  <c r="AQ270" i="4" s="1"/>
  <c r="BJ270" i="4" s="1"/>
  <c r="T330" i="4"/>
  <c r="U330" i="4" s="1"/>
  <c r="T391" i="4"/>
  <c r="U391" i="4" s="1"/>
  <c r="AL378" i="4"/>
  <c r="AM378" i="4" s="1"/>
  <c r="AL452" i="4"/>
  <c r="AM452" i="4" s="1"/>
  <c r="AO493" i="4"/>
  <c r="AP493" i="4" s="1"/>
  <c r="AQ493" i="4" s="1"/>
  <c r="BJ493" i="4" s="1"/>
  <c r="AO508" i="4"/>
  <c r="AP508" i="4" s="1"/>
  <c r="AQ508" i="4" s="1"/>
  <c r="BJ508" i="4" s="1"/>
  <c r="BG527" i="4"/>
  <c r="BH527" i="4" s="1"/>
  <c r="BI527" i="4" s="1"/>
  <c r="AL572" i="4"/>
  <c r="AM572" i="4" s="1"/>
  <c r="AO579" i="4"/>
  <c r="AP579" i="4" s="1"/>
  <c r="AQ579" i="4" s="1"/>
  <c r="BJ579" i="4" s="1"/>
  <c r="AL611" i="4"/>
  <c r="AM611" i="4" s="1"/>
  <c r="BG529" i="4"/>
  <c r="BH529" i="4" s="1"/>
  <c r="BI529" i="4" s="1"/>
  <c r="AO551" i="4"/>
  <c r="AP551" i="4" s="1"/>
  <c r="AQ551" i="4" s="1"/>
  <c r="BJ551" i="4" s="1"/>
  <c r="W540" i="4"/>
  <c r="X540" i="4" s="1"/>
  <c r="Y540" i="4" s="1"/>
  <c r="Z540" i="4" s="1"/>
  <c r="AO549" i="4"/>
  <c r="AP549" i="4" s="1"/>
  <c r="AQ549" i="4" s="1"/>
  <c r="BJ549" i="4" s="1"/>
  <c r="W573" i="4"/>
  <c r="X573" i="4" s="1"/>
  <c r="Y573" i="4" s="1"/>
  <c r="Z573" i="4" s="1"/>
  <c r="AO558" i="4"/>
  <c r="AP558" i="4" s="1"/>
  <c r="AQ558" i="4" s="1"/>
  <c r="BJ558" i="4" s="1"/>
  <c r="AO571" i="4"/>
  <c r="AP571" i="4" s="1"/>
  <c r="AQ571" i="4" s="1"/>
  <c r="BJ571" i="4" s="1"/>
  <c r="BG585" i="4"/>
  <c r="BH585" i="4" s="1"/>
  <c r="W584" i="4"/>
  <c r="X584" i="4" s="1"/>
  <c r="Y584" i="4" s="1"/>
  <c r="Z584" i="4" s="1"/>
  <c r="AO38" i="4"/>
  <c r="AP38" i="4" s="1"/>
  <c r="AQ38" i="4" s="1"/>
  <c r="BJ38" i="4" s="1"/>
  <c r="AO48" i="4"/>
  <c r="AP48" i="4" s="1"/>
  <c r="AQ48" i="4" s="1"/>
  <c r="BJ48" i="4" s="1"/>
  <c r="AO118" i="4"/>
  <c r="AP118" i="4" s="1"/>
  <c r="AQ118" i="4" s="1"/>
  <c r="BJ118" i="4" s="1"/>
  <c r="W27" i="4"/>
  <c r="X27" i="4" s="1"/>
  <c r="Y27" i="4" s="1"/>
  <c r="Z27" i="4" s="1"/>
  <c r="W74" i="4"/>
  <c r="X74" i="4" s="1"/>
  <c r="Y74" i="4" s="1"/>
  <c r="Z74" i="4" s="1"/>
  <c r="W81" i="4"/>
  <c r="X81" i="4" s="1"/>
  <c r="Y81" i="4" s="1"/>
  <c r="Z81" i="4" s="1"/>
  <c r="AO100" i="4"/>
  <c r="AP100" i="4" s="1"/>
  <c r="AQ100" i="4" s="1"/>
  <c r="BJ100" i="4" s="1"/>
  <c r="AO115" i="4"/>
  <c r="AP115" i="4" s="1"/>
  <c r="AQ115" i="4" s="1"/>
  <c r="BJ115" i="4" s="1"/>
  <c r="AO50" i="4"/>
  <c r="AP50" i="4" s="1"/>
  <c r="AQ50" i="4" s="1"/>
  <c r="BJ50" i="4" s="1"/>
  <c r="AO58" i="4"/>
  <c r="AP58" i="4" s="1"/>
  <c r="AQ58" i="4" s="1"/>
  <c r="BJ58" i="4" s="1"/>
  <c r="BG87" i="4"/>
  <c r="BH87" i="4" s="1"/>
  <c r="BI87" i="4" s="1"/>
  <c r="AO155" i="4"/>
  <c r="AP155" i="4" s="1"/>
  <c r="AQ155" i="4" s="1"/>
  <c r="BJ155" i="4" s="1"/>
  <c r="AO175" i="4"/>
  <c r="AP175" i="4" s="1"/>
  <c r="AQ175" i="4" s="1"/>
  <c r="BJ175" i="4" s="1"/>
  <c r="W188" i="4"/>
  <c r="X188" i="4" s="1"/>
  <c r="Y188" i="4" s="1"/>
  <c r="Z188" i="4" s="1"/>
  <c r="W136" i="4"/>
  <c r="X136" i="4" s="1"/>
  <c r="Y136" i="4" s="1"/>
  <c r="Z136" i="4" s="1"/>
  <c r="W182" i="4"/>
  <c r="X182" i="4" s="1"/>
  <c r="Y182" i="4" s="1"/>
  <c r="Z182" i="4" s="1"/>
  <c r="AO145" i="4"/>
  <c r="AP145" i="4" s="1"/>
  <c r="AQ145" i="4" s="1"/>
  <c r="BJ145" i="4" s="1"/>
  <c r="AO185" i="4"/>
  <c r="AP185" i="4" s="1"/>
  <c r="AQ185" i="4" s="1"/>
  <c r="BJ185" i="4" s="1"/>
  <c r="W242" i="4"/>
  <c r="X242" i="4" s="1"/>
  <c r="Y242" i="4" s="1"/>
  <c r="Z242" i="4" s="1"/>
  <c r="BG214" i="4"/>
  <c r="BH214" i="4" s="1"/>
  <c r="BI214" i="4" s="1"/>
  <c r="W226" i="4"/>
  <c r="X226" i="4" s="1"/>
  <c r="Y226" i="4" s="1"/>
  <c r="Z226" i="4" s="1"/>
  <c r="W266" i="4"/>
  <c r="X266" i="4" s="1"/>
  <c r="Y266" i="4" s="1"/>
  <c r="Z266" i="4" s="1"/>
  <c r="AO202" i="4"/>
  <c r="AP202" i="4" s="1"/>
  <c r="AQ202" i="4" s="1"/>
  <c r="BJ202" i="4" s="1"/>
  <c r="AO210" i="4"/>
  <c r="AP210" i="4" s="1"/>
  <c r="AQ210" i="4" s="1"/>
  <c r="BJ210" i="4" s="1"/>
  <c r="W279" i="4"/>
  <c r="X279" i="4" s="1"/>
  <c r="Y279" i="4" s="1"/>
  <c r="Z279" i="4" s="1"/>
  <c r="W286" i="4"/>
  <c r="X286" i="4" s="1"/>
  <c r="Y286" i="4" s="1"/>
  <c r="Z286" i="4" s="1"/>
  <c r="W294" i="4"/>
  <c r="X294" i="4" s="1"/>
  <c r="Y294" i="4" s="1"/>
  <c r="Z294" i="4" s="1"/>
  <c r="AO371" i="4"/>
  <c r="AP371" i="4" s="1"/>
  <c r="AQ371" i="4" s="1"/>
  <c r="BJ371" i="4" s="1"/>
  <c r="AO321" i="4"/>
  <c r="AP321" i="4" s="1"/>
  <c r="AQ321" i="4" s="1"/>
  <c r="BJ321" i="4" s="1"/>
  <c r="W373" i="4"/>
  <c r="X373" i="4" s="1"/>
  <c r="Y373" i="4" s="1"/>
  <c r="Z373" i="4" s="1"/>
  <c r="W404" i="4"/>
  <c r="X404" i="4" s="1"/>
  <c r="Y404" i="4" s="1"/>
  <c r="Z404" i="4" s="1"/>
  <c r="AO445" i="4"/>
  <c r="AP445" i="4" s="1"/>
  <c r="AQ445" i="4" s="1"/>
  <c r="BJ445" i="4" s="1"/>
  <c r="AO437" i="4"/>
  <c r="AP437" i="4" s="1"/>
  <c r="AQ437" i="4" s="1"/>
  <c r="BJ437" i="4" s="1"/>
  <c r="W530" i="4"/>
  <c r="X530" i="4" s="1"/>
  <c r="Y530" i="4" s="1"/>
  <c r="Z530" i="4" s="1"/>
  <c r="AO453" i="4"/>
  <c r="AP453" i="4" s="1"/>
  <c r="AQ453" i="4" s="1"/>
  <c r="BJ453" i="4" s="1"/>
  <c r="AO124" i="4"/>
  <c r="AP124" i="4" s="1"/>
  <c r="AQ124" i="4" s="1"/>
  <c r="BJ124" i="4" s="1"/>
  <c r="AO46" i="4"/>
  <c r="AP46" i="4" s="1"/>
  <c r="AQ46" i="4" s="1"/>
  <c r="BJ46" i="4" s="1"/>
  <c r="AO98" i="4"/>
  <c r="AP98" i="4" s="1"/>
  <c r="AQ98" i="4" s="1"/>
  <c r="BJ98" i="4" s="1"/>
  <c r="AO20" i="4"/>
  <c r="AP20" i="4" s="1"/>
  <c r="AQ20" i="4" s="1"/>
  <c r="BJ20" i="4" s="1"/>
  <c r="W48" i="4"/>
  <c r="X48" i="4" s="1"/>
  <c r="Y48" i="4" s="1"/>
  <c r="Z48" i="4" s="1"/>
  <c r="AO120" i="4"/>
  <c r="AP120" i="4" s="1"/>
  <c r="AQ120" i="4" s="1"/>
  <c r="BJ120" i="4" s="1"/>
  <c r="AO157" i="4"/>
  <c r="AP157" i="4" s="1"/>
  <c r="AQ157" i="4" s="1"/>
  <c r="BJ157" i="4" s="1"/>
  <c r="AO55" i="4"/>
  <c r="AP55" i="4" s="1"/>
  <c r="AQ55" i="4" s="1"/>
  <c r="BJ55" i="4" s="1"/>
  <c r="AO105" i="4"/>
  <c r="AP105" i="4" s="1"/>
  <c r="AQ105" i="4" s="1"/>
  <c r="BJ105" i="4" s="1"/>
  <c r="W163" i="4"/>
  <c r="X163" i="4" s="1"/>
  <c r="Y163" i="4" s="1"/>
  <c r="Z163" i="4" s="1"/>
  <c r="AO182" i="4"/>
  <c r="AP182" i="4" s="1"/>
  <c r="AQ182" i="4" s="1"/>
  <c r="BJ182" i="4" s="1"/>
  <c r="W222" i="4"/>
  <c r="X222" i="4" s="1"/>
  <c r="Y222" i="4" s="1"/>
  <c r="Z222" i="4" s="1"/>
  <c r="AO188" i="4"/>
  <c r="AP188" i="4" s="1"/>
  <c r="AQ188" i="4" s="1"/>
  <c r="BJ188" i="4" s="1"/>
  <c r="W230" i="4"/>
  <c r="X230" i="4" s="1"/>
  <c r="Y230" i="4" s="1"/>
  <c r="Z230" i="4" s="1"/>
  <c r="W229" i="4"/>
  <c r="X229" i="4" s="1"/>
  <c r="Y229" i="4" s="1"/>
  <c r="Z229" i="4" s="1"/>
  <c r="W246" i="4"/>
  <c r="X246" i="4" s="1"/>
  <c r="Y246" i="4" s="1"/>
  <c r="Z246" i="4" s="1"/>
  <c r="W218" i="4"/>
  <c r="X218" i="4" s="1"/>
  <c r="Y218" i="4" s="1"/>
  <c r="Z218" i="4" s="1"/>
  <c r="AO228" i="4"/>
  <c r="AP228" i="4" s="1"/>
  <c r="AQ228" i="4" s="1"/>
  <c r="BJ228" i="4" s="1"/>
  <c r="AO241" i="4"/>
  <c r="AP241" i="4" s="1"/>
  <c r="AQ241" i="4" s="1"/>
  <c r="BJ241" i="4" s="1"/>
  <c r="W308" i="4"/>
  <c r="X308" i="4" s="1"/>
  <c r="Y308" i="4" s="1"/>
  <c r="Z308" i="4" s="1"/>
  <c r="W360" i="4"/>
  <c r="X360" i="4" s="1"/>
  <c r="Y360" i="4" s="1"/>
  <c r="Z360" i="4" s="1"/>
  <c r="AO307" i="4"/>
  <c r="AP307" i="4" s="1"/>
  <c r="AQ307" i="4" s="1"/>
  <c r="BJ307" i="4" s="1"/>
  <c r="AO484" i="4"/>
  <c r="AP484" i="4" s="1"/>
  <c r="AQ484" i="4" s="1"/>
  <c r="BJ484" i="4" s="1"/>
  <c r="AO366" i="4"/>
  <c r="AP366" i="4" s="1"/>
  <c r="AQ366" i="4" s="1"/>
  <c r="BJ366" i="4" s="1"/>
  <c r="AO432" i="4"/>
  <c r="AP432" i="4" s="1"/>
  <c r="AQ432" i="4" s="1"/>
  <c r="BJ432" i="4" s="1"/>
  <c r="W327" i="4"/>
  <c r="X327" i="4" s="1"/>
  <c r="Y327" i="4" s="1"/>
  <c r="Z327" i="4" s="1"/>
  <c r="AO339" i="4"/>
  <c r="AP339" i="4" s="1"/>
  <c r="AQ339" i="4" s="1"/>
  <c r="BJ339" i="4" s="1"/>
  <c r="AO421" i="4"/>
  <c r="AP421" i="4" s="1"/>
  <c r="AQ421" i="4" s="1"/>
  <c r="BJ421" i="4" s="1"/>
  <c r="AO312" i="4"/>
  <c r="AP312" i="4" s="1"/>
  <c r="AQ312" i="4" s="1"/>
  <c r="BJ312" i="4" s="1"/>
  <c r="AO333" i="4"/>
  <c r="AP333" i="4" s="1"/>
  <c r="AQ333" i="4" s="1"/>
  <c r="BJ333" i="4" s="1"/>
  <c r="W343" i="4"/>
  <c r="X343" i="4" s="1"/>
  <c r="Y343" i="4" s="1"/>
  <c r="Z343" i="4" s="1"/>
  <c r="W358" i="4"/>
  <c r="X358" i="4" s="1"/>
  <c r="Y358" i="4" s="1"/>
  <c r="Z358" i="4" s="1"/>
  <c r="AO418" i="4"/>
  <c r="AP418" i="4" s="1"/>
  <c r="AQ418" i="4" s="1"/>
  <c r="BJ418" i="4" s="1"/>
  <c r="AO382" i="4"/>
  <c r="AP382" i="4" s="1"/>
  <c r="AQ382" i="4" s="1"/>
  <c r="BJ382" i="4" s="1"/>
  <c r="AO386" i="4"/>
  <c r="AP386" i="4" s="1"/>
  <c r="AQ386" i="4" s="1"/>
  <c r="BJ386" i="4" s="1"/>
  <c r="AO469" i="4"/>
  <c r="AP469" i="4" s="1"/>
  <c r="AQ469" i="4" s="1"/>
  <c r="BJ469" i="4" s="1"/>
  <c r="AO536" i="4"/>
  <c r="AP536" i="4" s="1"/>
  <c r="AQ536" i="4" s="1"/>
  <c r="BJ536" i="4" s="1"/>
  <c r="AO514" i="4"/>
  <c r="AP514" i="4" s="1"/>
  <c r="AQ514" i="4" s="1"/>
  <c r="BJ514" i="4" s="1"/>
  <c r="W535" i="4"/>
  <c r="X535" i="4" s="1"/>
  <c r="Y535" i="4" s="1"/>
  <c r="Z535" i="4" s="1"/>
  <c r="BG560" i="4"/>
  <c r="BH560" i="4" s="1"/>
  <c r="BI560" i="4" s="1"/>
  <c r="AO542" i="4"/>
  <c r="AP542" i="4" s="1"/>
  <c r="AQ542" i="4" s="1"/>
  <c r="BJ542" i="4" s="1"/>
  <c r="AO540" i="4"/>
  <c r="AP540" i="4" s="1"/>
  <c r="AQ540" i="4" s="1"/>
  <c r="BJ540" i="4" s="1"/>
  <c r="BG569" i="4"/>
  <c r="BH569" i="4" s="1"/>
  <c r="BG574" i="4"/>
  <c r="BH574" i="4" s="1"/>
  <c r="BI574" i="4" s="1"/>
  <c r="AO566" i="4"/>
  <c r="AP566" i="4" s="1"/>
  <c r="AQ566" i="4" s="1"/>
  <c r="BJ566" i="4" s="1"/>
  <c r="BG587" i="4"/>
  <c r="BH587" i="4" s="1"/>
  <c r="AO523" i="4"/>
  <c r="AP523" i="4" s="1"/>
  <c r="AQ523" i="4" s="1"/>
  <c r="BJ523" i="4" s="1"/>
  <c r="W531" i="4"/>
  <c r="X531" i="4" s="1"/>
  <c r="Y531" i="4" s="1"/>
  <c r="Z531" i="4" s="1"/>
  <c r="AO550" i="4"/>
  <c r="AP550" i="4" s="1"/>
  <c r="AQ550" i="4" s="1"/>
  <c r="BJ550" i="4" s="1"/>
  <c r="AO589" i="4"/>
  <c r="AP589" i="4" s="1"/>
  <c r="AQ589" i="4" s="1"/>
  <c r="BJ589" i="4" s="1"/>
  <c r="W26" i="4"/>
  <c r="X26" i="4" s="1"/>
  <c r="Y26" i="4" s="1"/>
  <c r="Z26" i="4" s="1"/>
  <c r="W60" i="4"/>
  <c r="X60" i="4" s="1"/>
  <c r="Y60" i="4" s="1"/>
  <c r="Z60" i="4" s="1"/>
  <c r="W70" i="4"/>
  <c r="X70" i="4" s="1"/>
  <c r="Y70" i="4" s="1"/>
  <c r="Z70" i="4" s="1"/>
  <c r="W99" i="4"/>
  <c r="X99" i="4" s="1"/>
  <c r="Y99" i="4" s="1"/>
  <c r="Z99" i="4" s="1"/>
  <c r="AO101" i="4"/>
  <c r="AP101" i="4" s="1"/>
  <c r="AQ101" i="4" s="1"/>
  <c r="BJ101" i="4" s="1"/>
  <c r="W36" i="4"/>
  <c r="X36" i="4" s="1"/>
  <c r="Y36" i="4" s="1"/>
  <c r="Z36" i="4" s="1"/>
  <c r="W128" i="4"/>
  <c r="X128" i="4" s="1"/>
  <c r="Y128" i="4" s="1"/>
  <c r="Z128" i="4" s="1"/>
  <c r="AO161" i="4"/>
  <c r="AP161" i="4" s="1"/>
  <c r="AQ161" i="4" s="1"/>
  <c r="BJ161" i="4" s="1"/>
  <c r="W159" i="4"/>
  <c r="X159" i="4" s="1"/>
  <c r="Y159" i="4" s="1"/>
  <c r="Z159" i="4" s="1"/>
  <c r="W149" i="4"/>
  <c r="X149" i="4" s="1"/>
  <c r="Y149" i="4" s="1"/>
  <c r="Z149" i="4" s="1"/>
  <c r="W170" i="4"/>
  <c r="X170" i="4" s="1"/>
  <c r="Y170" i="4" s="1"/>
  <c r="Z170" i="4" s="1"/>
  <c r="AO178" i="4"/>
  <c r="AP178" i="4" s="1"/>
  <c r="AQ178" i="4" s="1"/>
  <c r="BJ178" i="4" s="1"/>
  <c r="W211" i="4"/>
  <c r="X211" i="4" s="1"/>
  <c r="Y211" i="4" s="1"/>
  <c r="Z211" i="4" s="1"/>
  <c r="AO242" i="4"/>
  <c r="AP242" i="4" s="1"/>
  <c r="AQ242" i="4" s="1"/>
  <c r="BJ242" i="4" s="1"/>
  <c r="W220" i="4"/>
  <c r="X220" i="4" s="1"/>
  <c r="Y220" i="4" s="1"/>
  <c r="Z220" i="4" s="1"/>
  <c r="W236" i="4"/>
  <c r="X236" i="4" s="1"/>
  <c r="Y236" i="4" s="1"/>
  <c r="Z236" i="4" s="1"/>
  <c r="W224" i="4"/>
  <c r="X224" i="4" s="1"/>
  <c r="Y224" i="4" s="1"/>
  <c r="Z224" i="4" s="1"/>
  <c r="W214" i="4"/>
  <c r="X214" i="4" s="1"/>
  <c r="Y214" i="4" s="1"/>
  <c r="Z214" i="4" s="1"/>
  <c r="W247" i="4"/>
  <c r="X247" i="4" s="1"/>
  <c r="Y247" i="4" s="1"/>
  <c r="Z247" i="4" s="1"/>
  <c r="AO271" i="4"/>
  <c r="AP271" i="4" s="1"/>
  <c r="AQ271" i="4" s="1"/>
  <c r="BJ271" i="4" s="1"/>
  <c r="W375" i="4"/>
  <c r="X375" i="4" s="1"/>
  <c r="Y375" i="4" s="1"/>
  <c r="Z375" i="4" s="1"/>
  <c r="W353" i="4"/>
  <c r="X353" i="4" s="1"/>
  <c r="Y353" i="4" s="1"/>
  <c r="Z353" i="4" s="1"/>
  <c r="AO320" i="4"/>
  <c r="AP320" i="4" s="1"/>
  <c r="AQ320" i="4" s="1"/>
  <c r="BJ320" i="4" s="1"/>
  <c r="W494" i="4"/>
  <c r="X494" i="4" s="1"/>
  <c r="Y494" i="4" s="1"/>
  <c r="Z494" i="4" s="1"/>
  <c r="W321" i="4"/>
  <c r="X321" i="4" s="1"/>
  <c r="Y321" i="4" s="1"/>
  <c r="Z321" i="4" s="1"/>
  <c r="AO347" i="4"/>
  <c r="AP347" i="4" s="1"/>
  <c r="AQ347" i="4" s="1"/>
  <c r="BJ347" i="4" s="1"/>
  <c r="AO401" i="4"/>
  <c r="AP401" i="4" s="1"/>
  <c r="AQ401" i="4" s="1"/>
  <c r="BJ401" i="4" s="1"/>
  <c r="W412" i="4"/>
  <c r="X412" i="4" s="1"/>
  <c r="Y412" i="4" s="1"/>
  <c r="Z412" i="4" s="1"/>
  <c r="AO433" i="4"/>
  <c r="AP433" i="4" s="1"/>
  <c r="AQ433" i="4" s="1"/>
  <c r="BJ433" i="4" s="1"/>
  <c r="AO518" i="4"/>
  <c r="AP518" i="4" s="1"/>
  <c r="AQ518" i="4" s="1"/>
  <c r="BJ518" i="4" s="1"/>
  <c r="W446" i="4"/>
  <c r="X446" i="4" s="1"/>
  <c r="Y446" i="4" s="1"/>
  <c r="Z446" i="4" s="1"/>
  <c r="W448" i="4"/>
  <c r="X448" i="4" s="1"/>
  <c r="Y448" i="4" s="1"/>
  <c r="Z448" i="4" s="1"/>
  <c r="AO499" i="4"/>
  <c r="AP499" i="4" s="1"/>
  <c r="AQ499" i="4" s="1"/>
  <c r="BJ499" i="4" s="1"/>
  <c r="AO515" i="4"/>
  <c r="AP515" i="4" s="1"/>
  <c r="AQ515" i="4" s="1"/>
  <c r="BJ515" i="4" s="1"/>
  <c r="W504" i="4"/>
  <c r="X504" i="4" s="1"/>
  <c r="Y504" i="4" s="1"/>
  <c r="Z504" i="4" s="1"/>
  <c r="W549" i="4"/>
  <c r="X549" i="4" s="1"/>
  <c r="Y549" i="4" s="1"/>
  <c r="Z549" i="4" s="1"/>
  <c r="W101" i="4"/>
  <c r="X101" i="4" s="1"/>
  <c r="Y101" i="4" s="1"/>
  <c r="Z101" i="4" s="1"/>
  <c r="W57" i="4"/>
  <c r="X57" i="4" s="1"/>
  <c r="Y57" i="4" s="1"/>
  <c r="Z57" i="4" s="1"/>
  <c r="AO68" i="4"/>
  <c r="AP68" i="4" s="1"/>
  <c r="AQ68" i="4" s="1"/>
  <c r="BJ68" i="4" s="1"/>
  <c r="W103" i="4"/>
  <c r="X103" i="4" s="1"/>
  <c r="Y103" i="4" s="1"/>
  <c r="Z103" i="4" s="1"/>
  <c r="AO125" i="4"/>
  <c r="AP125" i="4" s="1"/>
  <c r="AQ125" i="4" s="1"/>
  <c r="BJ125" i="4" s="1"/>
  <c r="W77" i="4"/>
  <c r="X77" i="4" s="1"/>
  <c r="Y77" i="4" s="1"/>
  <c r="Z77" i="4" s="1"/>
  <c r="AO85" i="4"/>
  <c r="AP85" i="4" s="1"/>
  <c r="AQ85" i="4" s="1"/>
  <c r="BJ85" i="4" s="1"/>
  <c r="AO92" i="4"/>
  <c r="AP92" i="4" s="1"/>
  <c r="AQ92" i="4" s="1"/>
  <c r="BJ92" i="4" s="1"/>
  <c r="W111" i="4"/>
  <c r="X111" i="4" s="1"/>
  <c r="Y111" i="4" s="1"/>
  <c r="Z111" i="4" s="1"/>
  <c r="W124" i="4"/>
  <c r="X124" i="4" s="1"/>
  <c r="Y124" i="4" s="1"/>
  <c r="Z124" i="4" s="1"/>
  <c r="AO141" i="4"/>
  <c r="AP141" i="4" s="1"/>
  <c r="AQ141" i="4" s="1"/>
  <c r="BJ141" i="4" s="1"/>
  <c r="AO186" i="4"/>
  <c r="AP186" i="4" s="1"/>
  <c r="AQ186" i="4" s="1"/>
  <c r="BJ186" i="4" s="1"/>
  <c r="AO139" i="4"/>
  <c r="AP139" i="4" s="1"/>
  <c r="AQ139" i="4" s="1"/>
  <c r="BJ139" i="4" s="1"/>
  <c r="AO152" i="4"/>
  <c r="AP152" i="4" s="1"/>
  <c r="AQ152" i="4" s="1"/>
  <c r="BJ152" i="4" s="1"/>
  <c r="AO167" i="4"/>
  <c r="AP167" i="4" s="1"/>
  <c r="AQ167" i="4" s="1"/>
  <c r="BJ167" i="4" s="1"/>
  <c r="AO49" i="4"/>
  <c r="AP49" i="4" s="1"/>
  <c r="AQ49" i="4" s="1"/>
  <c r="BJ49" i="4" s="1"/>
  <c r="AO102" i="4"/>
  <c r="AP102" i="4" s="1"/>
  <c r="AQ102" i="4" s="1"/>
  <c r="BJ102" i="4" s="1"/>
  <c r="W150" i="4"/>
  <c r="X150" i="4" s="1"/>
  <c r="Y150" i="4" s="1"/>
  <c r="Z150" i="4" s="1"/>
  <c r="W148" i="4"/>
  <c r="X148" i="4" s="1"/>
  <c r="Y148" i="4" s="1"/>
  <c r="Z148" i="4" s="1"/>
  <c r="AO159" i="4"/>
  <c r="AP159" i="4" s="1"/>
  <c r="AQ159" i="4" s="1"/>
  <c r="BJ159" i="4" s="1"/>
  <c r="AO201" i="4"/>
  <c r="AP201" i="4" s="1"/>
  <c r="AQ201" i="4" s="1"/>
  <c r="BJ201" i="4" s="1"/>
  <c r="W252" i="4"/>
  <c r="X252" i="4" s="1"/>
  <c r="Y252" i="4" s="1"/>
  <c r="Z252" i="4" s="1"/>
  <c r="AO232" i="4"/>
  <c r="AP232" i="4" s="1"/>
  <c r="AQ232" i="4" s="1"/>
  <c r="BJ232" i="4" s="1"/>
  <c r="AO262" i="4"/>
  <c r="AP262" i="4" s="1"/>
  <c r="AQ262" i="4" s="1"/>
  <c r="BJ262" i="4" s="1"/>
  <c r="AO309" i="4"/>
  <c r="AP309" i="4" s="1"/>
  <c r="AQ309" i="4" s="1"/>
  <c r="BJ309" i="4" s="1"/>
  <c r="W349" i="4"/>
  <c r="X349" i="4" s="1"/>
  <c r="Y349" i="4" s="1"/>
  <c r="Z349" i="4" s="1"/>
  <c r="W334" i="4"/>
  <c r="X334" i="4" s="1"/>
  <c r="Y334" i="4" s="1"/>
  <c r="Z334" i="4" s="1"/>
  <c r="AO317" i="4"/>
  <c r="AP317" i="4" s="1"/>
  <c r="AQ317" i="4" s="1"/>
  <c r="BJ317" i="4" s="1"/>
  <c r="AO313" i="4"/>
  <c r="AP313" i="4" s="1"/>
  <c r="AQ313" i="4" s="1"/>
  <c r="BJ313" i="4" s="1"/>
  <c r="AO381" i="4"/>
  <c r="AP381" i="4" s="1"/>
  <c r="AQ381" i="4" s="1"/>
  <c r="BJ381" i="4" s="1"/>
  <c r="AO394" i="4"/>
  <c r="AP394" i="4" s="1"/>
  <c r="AQ394" i="4" s="1"/>
  <c r="BJ394" i="4" s="1"/>
  <c r="AO422" i="4"/>
  <c r="AP422" i="4" s="1"/>
  <c r="AQ422" i="4" s="1"/>
  <c r="BJ422" i="4" s="1"/>
  <c r="BG470" i="4"/>
  <c r="BH470" i="4" s="1"/>
  <c r="BG522" i="4"/>
  <c r="BH522" i="4" s="1"/>
  <c r="BI522" i="4" s="1"/>
  <c r="W382" i="4"/>
  <c r="X382" i="4" s="1"/>
  <c r="Y382" i="4" s="1"/>
  <c r="Z382" i="4" s="1"/>
  <c r="AO431" i="4"/>
  <c r="AP431" i="4" s="1"/>
  <c r="AQ431" i="4" s="1"/>
  <c r="BJ431" i="4" s="1"/>
  <c r="W478" i="4"/>
  <c r="X478" i="4" s="1"/>
  <c r="Y478" i="4" s="1"/>
  <c r="Z478" i="4" s="1"/>
  <c r="AO496" i="4"/>
  <c r="AP496" i="4" s="1"/>
  <c r="AQ496" i="4" s="1"/>
  <c r="BJ496" i="4" s="1"/>
  <c r="AO481" i="4"/>
  <c r="AP481" i="4" s="1"/>
  <c r="AQ481" i="4" s="1"/>
  <c r="BJ481" i="4" s="1"/>
  <c r="AO509" i="4"/>
  <c r="AP509" i="4" s="1"/>
  <c r="AQ509" i="4" s="1"/>
  <c r="BJ509" i="4" s="1"/>
  <c r="AO472" i="4"/>
  <c r="AP472" i="4" s="1"/>
  <c r="AQ472" i="4" s="1"/>
  <c r="BJ472" i="4" s="1"/>
  <c r="AO483" i="4"/>
  <c r="AP483" i="4" s="1"/>
  <c r="AQ483" i="4" s="1"/>
  <c r="BJ483" i="4" s="1"/>
  <c r="W545" i="4"/>
  <c r="X545" i="4" s="1"/>
  <c r="Y545" i="4" s="1"/>
  <c r="Z545" i="4" s="1"/>
  <c r="W532" i="4"/>
  <c r="X532" i="4" s="1"/>
  <c r="Y532" i="4" s="1"/>
  <c r="Z532" i="4" s="1"/>
  <c r="W538" i="4"/>
  <c r="X538" i="4" s="1"/>
  <c r="Y538" i="4" s="1"/>
  <c r="Z538" i="4" s="1"/>
  <c r="BG551" i="4"/>
  <c r="BH551" i="4" s="1"/>
  <c r="BI551" i="4" s="1"/>
  <c r="W564" i="4"/>
  <c r="X564" i="4" s="1"/>
  <c r="Y564" i="4" s="1"/>
  <c r="Z564" i="4" s="1"/>
  <c r="BG567" i="4"/>
  <c r="BH567" i="4" s="1"/>
  <c r="BI567" i="4" s="1"/>
  <c r="AO580" i="4"/>
  <c r="AP580" i="4" s="1"/>
  <c r="AQ580" i="4" s="1"/>
  <c r="BJ580" i="4" s="1"/>
  <c r="W543" i="4"/>
  <c r="X543" i="4" s="1"/>
  <c r="Y543" i="4" s="1"/>
  <c r="Z543" i="4" s="1"/>
  <c r="BG502" i="4"/>
  <c r="BH502" i="4" s="1"/>
  <c r="AO595" i="4"/>
  <c r="AP595" i="4" s="1"/>
  <c r="AQ595" i="4" s="1"/>
  <c r="BJ595" i="4" s="1"/>
  <c r="AL235" i="4"/>
  <c r="AM235" i="4" s="1"/>
  <c r="AL287" i="4"/>
  <c r="AM287" i="4" s="1"/>
  <c r="T346" i="4"/>
  <c r="U346" i="4" s="1"/>
  <c r="T466" i="4"/>
  <c r="U466" i="4" s="1"/>
  <c r="X466" i="4" s="1"/>
  <c r="Y466" i="4" s="1"/>
  <c r="Z466" i="4" s="1"/>
  <c r="T513" i="4"/>
  <c r="U513" i="4" s="1"/>
  <c r="T547" i="4"/>
  <c r="U547" i="4" s="1"/>
  <c r="T205" i="4"/>
  <c r="U205" i="4" s="1"/>
  <c r="T273" i="4"/>
  <c r="U273" i="4" s="1"/>
  <c r="X273" i="4" s="1"/>
  <c r="Y273" i="4" s="1"/>
  <c r="Z273" i="4" s="1"/>
  <c r="AL316" i="4"/>
  <c r="AM316" i="4" s="1"/>
  <c r="AL348" i="4"/>
  <c r="AM348" i="4" s="1"/>
  <c r="AL413" i="4"/>
  <c r="AM413" i="4" s="1"/>
  <c r="AL399" i="4"/>
  <c r="AM399" i="4" s="1"/>
  <c r="T427" i="4"/>
  <c r="U427" i="4" s="1"/>
  <c r="BD565" i="4"/>
  <c r="BE565" i="4" s="1"/>
  <c r="W24" i="4"/>
  <c r="X24" i="4" s="1"/>
  <c r="Y24" i="4" s="1"/>
  <c r="Z24" i="4" s="1"/>
  <c r="AO44" i="4"/>
  <c r="AP44" i="4" s="1"/>
  <c r="AQ44" i="4" s="1"/>
  <c r="BJ44" i="4" s="1"/>
  <c r="W42" i="4"/>
  <c r="X42" i="4" s="1"/>
  <c r="Y42" i="4" s="1"/>
  <c r="Z42" i="4" s="1"/>
  <c r="W98" i="4"/>
  <c r="X98" i="4" s="1"/>
  <c r="Y98" i="4" s="1"/>
  <c r="Z98" i="4" s="1"/>
  <c r="W110" i="4"/>
  <c r="X110" i="4" s="1"/>
  <c r="Y110" i="4" s="1"/>
  <c r="Z110" i="4" s="1"/>
  <c r="W50" i="4"/>
  <c r="X50" i="4" s="1"/>
  <c r="Y50" i="4" s="1"/>
  <c r="Z50" i="4" s="1"/>
  <c r="AO36" i="4"/>
  <c r="AP36" i="4" s="1"/>
  <c r="AQ36" i="4" s="1"/>
  <c r="BJ36" i="4" s="1"/>
  <c r="AO87" i="4"/>
  <c r="AP87" i="4" s="1"/>
  <c r="AQ87" i="4" s="1"/>
  <c r="BJ87" i="4" s="1"/>
  <c r="AO40" i="4"/>
  <c r="AP40" i="4" s="1"/>
  <c r="AQ40" i="4" s="1"/>
  <c r="BJ40" i="4" s="1"/>
  <c r="AO33" i="4"/>
  <c r="AP33" i="4" s="1"/>
  <c r="AQ33" i="4" s="1"/>
  <c r="BJ33" i="4" s="1"/>
  <c r="AO116" i="4"/>
  <c r="AP116" i="4" s="1"/>
  <c r="AQ116" i="4" s="1"/>
  <c r="BJ116" i="4" s="1"/>
  <c r="AO134" i="4"/>
  <c r="AP134" i="4" s="1"/>
  <c r="AQ134" i="4" s="1"/>
  <c r="BJ134" i="4" s="1"/>
  <c r="AO143" i="4"/>
  <c r="AP143" i="4" s="1"/>
  <c r="AQ143" i="4" s="1"/>
  <c r="BJ143" i="4" s="1"/>
  <c r="W161" i="4"/>
  <c r="X161" i="4" s="1"/>
  <c r="Y161" i="4" s="1"/>
  <c r="Z161" i="4" s="1"/>
  <c r="W169" i="4"/>
  <c r="X169" i="4" s="1"/>
  <c r="Y169" i="4" s="1"/>
  <c r="Z169" i="4" s="1"/>
  <c r="W179" i="4"/>
  <c r="X179" i="4" s="1"/>
  <c r="Y179" i="4" s="1"/>
  <c r="Z179" i="4" s="1"/>
  <c r="AO128" i="4"/>
  <c r="AP128" i="4" s="1"/>
  <c r="AQ128" i="4" s="1"/>
  <c r="BJ128" i="4" s="1"/>
  <c r="AO160" i="4"/>
  <c r="AP160" i="4" s="1"/>
  <c r="AQ160" i="4" s="1"/>
  <c r="BJ160" i="4" s="1"/>
  <c r="AO181" i="4"/>
  <c r="AP181" i="4" s="1"/>
  <c r="AQ181" i="4" s="1"/>
  <c r="BJ181" i="4" s="1"/>
  <c r="AO197" i="4"/>
  <c r="AP197" i="4" s="1"/>
  <c r="AQ197" i="4" s="1"/>
  <c r="BJ197" i="4" s="1"/>
  <c r="AO219" i="4"/>
  <c r="AP219" i="4" s="1"/>
  <c r="AQ219" i="4" s="1"/>
  <c r="BJ219" i="4" s="1"/>
  <c r="W251" i="4"/>
  <c r="X251" i="4" s="1"/>
  <c r="Y251" i="4" s="1"/>
  <c r="Z251" i="4" s="1"/>
  <c r="W268" i="4"/>
  <c r="X268" i="4" s="1"/>
  <c r="Y268" i="4" s="1"/>
  <c r="Z268" i="4" s="1"/>
  <c r="W285" i="4"/>
  <c r="X285" i="4" s="1"/>
  <c r="Y285" i="4" s="1"/>
  <c r="Z285" i="4" s="1"/>
  <c r="W366" i="4"/>
  <c r="X366" i="4" s="1"/>
  <c r="Y366" i="4" s="1"/>
  <c r="Z366" i="4" s="1"/>
  <c r="W263" i="4"/>
  <c r="X263" i="4" s="1"/>
  <c r="Y263" i="4" s="1"/>
  <c r="Z263" i="4" s="1"/>
  <c r="W272" i="4"/>
  <c r="X272" i="4" s="1"/>
  <c r="Y272" i="4" s="1"/>
  <c r="Z272" i="4" s="1"/>
  <c r="W293" i="4"/>
  <c r="X293" i="4" s="1"/>
  <c r="Y293" i="4" s="1"/>
  <c r="Z293" i="4" s="1"/>
  <c r="W309" i="4"/>
  <c r="X309" i="4" s="1"/>
  <c r="Y309" i="4" s="1"/>
  <c r="Z309" i="4" s="1"/>
  <c r="AO327" i="4"/>
  <c r="AP327" i="4" s="1"/>
  <c r="AQ327" i="4" s="1"/>
  <c r="BJ327" i="4" s="1"/>
  <c r="AO222" i="4"/>
  <c r="AP222" i="4" s="1"/>
  <c r="AQ222" i="4" s="1"/>
  <c r="BJ222" i="4" s="1"/>
  <c r="AO248" i="4"/>
  <c r="AP248" i="4" s="1"/>
  <c r="AQ248" i="4" s="1"/>
  <c r="BJ248" i="4" s="1"/>
  <c r="AO273" i="4"/>
  <c r="AP273" i="4" s="1"/>
  <c r="AQ273" i="4" s="1"/>
  <c r="BJ273" i="4" s="1"/>
  <c r="AO294" i="4"/>
  <c r="AP294" i="4" s="1"/>
  <c r="AQ294" i="4" s="1"/>
  <c r="BJ294" i="4" s="1"/>
  <c r="AO332" i="4"/>
  <c r="AP332" i="4" s="1"/>
  <c r="AQ332" i="4" s="1"/>
  <c r="BJ332" i="4" s="1"/>
  <c r="W359" i="4"/>
  <c r="X359" i="4" s="1"/>
  <c r="Y359" i="4" s="1"/>
  <c r="Z359" i="4" s="1"/>
  <c r="AO393" i="4"/>
  <c r="AP393" i="4" s="1"/>
  <c r="AQ393" i="4" s="1"/>
  <c r="BJ393" i="4" s="1"/>
  <c r="W341" i="4"/>
  <c r="X341" i="4" s="1"/>
  <c r="Y341" i="4" s="1"/>
  <c r="Z341" i="4" s="1"/>
  <c r="AO302" i="4"/>
  <c r="AP302" i="4" s="1"/>
  <c r="AQ302" i="4" s="1"/>
  <c r="BJ302" i="4" s="1"/>
  <c r="AO324" i="4"/>
  <c r="AP324" i="4" s="1"/>
  <c r="AQ324" i="4" s="1"/>
  <c r="BJ324" i="4" s="1"/>
  <c r="W350" i="4"/>
  <c r="X350" i="4" s="1"/>
  <c r="Y350" i="4" s="1"/>
  <c r="Z350" i="4" s="1"/>
  <c r="AO385" i="4"/>
  <c r="AP385" i="4" s="1"/>
  <c r="AQ385" i="4" s="1"/>
  <c r="BJ385" i="4" s="1"/>
  <c r="AO409" i="4"/>
  <c r="AP409" i="4" s="1"/>
  <c r="AQ409" i="4" s="1"/>
  <c r="BJ409" i="4" s="1"/>
  <c r="AO424" i="4"/>
  <c r="AP424" i="4" s="1"/>
  <c r="AQ424" i="4" s="1"/>
  <c r="BJ424" i="4" s="1"/>
  <c r="AO375" i="4"/>
  <c r="AP375" i="4" s="1"/>
  <c r="AQ375" i="4" s="1"/>
  <c r="BJ375" i="4" s="1"/>
  <c r="W395" i="4"/>
  <c r="X395" i="4" s="1"/>
  <c r="Y395" i="4" s="1"/>
  <c r="Z395" i="4" s="1"/>
  <c r="W423" i="4"/>
  <c r="X423" i="4" s="1"/>
  <c r="Y423" i="4" s="1"/>
  <c r="Z423" i="4" s="1"/>
  <c r="AO426" i="4"/>
  <c r="AP426" i="4" s="1"/>
  <c r="AQ426" i="4" s="1"/>
  <c r="BJ426" i="4" s="1"/>
  <c r="W454" i="4"/>
  <c r="X454" i="4" s="1"/>
  <c r="Y454" i="4" s="1"/>
  <c r="Z454" i="4" s="1"/>
  <c r="W473" i="4"/>
  <c r="X473" i="4" s="1"/>
  <c r="Y473" i="4" s="1"/>
  <c r="Z473" i="4" s="1"/>
  <c r="W523" i="4"/>
  <c r="X523" i="4" s="1"/>
  <c r="Y523" i="4" s="1"/>
  <c r="Z523" i="4" s="1"/>
  <c r="AO492" i="4"/>
  <c r="AP492" i="4" s="1"/>
  <c r="AQ492" i="4" s="1"/>
  <c r="BJ492" i="4" s="1"/>
  <c r="BG532" i="4"/>
  <c r="BH532" i="4" s="1"/>
  <c r="BI532" i="4" s="1"/>
  <c r="BG534" i="4"/>
  <c r="BH534" i="4" s="1"/>
  <c r="BI534" i="4" s="1"/>
  <c r="BG542" i="4"/>
  <c r="BH542" i="4" s="1"/>
  <c r="BI542" i="4" s="1"/>
  <c r="W554" i="4"/>
  <c r="X554" i="4" s="1"/>
  <c r="Y554" i="4" s="1"/>
  <c r="Z554" i="4" s="1"/>
  <c r="AO601" i="4"/>
  <c r="AP601" i="4" s="1"/>
  <c r="AQ601" i="4" s="1"/>
  <c r="BJ601" i="4" s="1"/>
  <c r="T233" i="4"/>
  <c r="U233" i="4" s="1"/>
  <c r="AL308" i="4"/>
  <c r="AM308" i="4" s="1"/>
  <c r="AO479" i="4"/>
  <c r="AP479" i="4" s="1"/>
  <c r="AQ479" i="4" s="1"/>
  <c r="BJ479" i="4" s="1"/>
  <c r="AL475" i="4"/>
  <c r="AM475" i="4" s="1"/>
  <c r="W528" i="4"/>
  <c r="X528" i="4" s="1"/>
  <c r="Y528" i="4" s="1"/>
  <c r="Z528" i="4" s="1"/>
  <c r="AO578" i="4"/>
  <c r="AP578" i="4" s="1"/>
  <c r="AQ578" i="4" s="1"/>
  <c r="BJ578" i="4" s="1"/>
  <c r="W522" i="4"/>
  <c r="X522" i="4" s="1"/>
  <c r="Y522" i="4" s="1"/>
  <c r="Z522" i="4" s="1"/>
  <c r="BG540" i="4"/>
  <c r="BH540" i="4" s="1"/>
  <c r="BI540" i="4" s="1"/>
  <c r="BG535" i="4"/>
  <c r="BH535" i="4" s="1"/>
  <c r="BI535" i="4" s="1"/>
  <c r="AO564" i="4"/>
  <c r="AP564" i="4" s="1"/>
  <c r="AQ564" i="4" s="1"/>
  <c r="BJ564" i="4" s="1"/>
  <c r="AO605" i="4"/>
  <c r="AP605" i="4" s="1"/>
  <c r="AQ605" i="4" s="1"/>
  <c r="BJ605" i="4" s="1"/>
  <c r="AO600" i="4"/>
  <c r="AP600" i="4" s="1"/>
  <c r="AQ600" i="4" s="1"/>
  <c r="BJ600" i="4" s="1"/>
  <c r="W39" i="4"/>
  <c r="X39" i="4" s="1"/>
  <c r="Y39" i="4" s="1"/>
  <c r="Z39" i="4" s="1"/>
  <c r="AO78" i="4"/>
  <c r="AP78" i="4" s="1"/>
  <c r="AQ78" i="4" s="1"/>
  <c r="BJ78" i="4" s="1"/>
  <c r="W64" i="4"/>
  <c r="X64" i="4" s="1"/>
  <c r="Y64" i="4" s="1"/>
  <c r="Z64" i="4" s="1"/>
  <c r="AO79" i="4"/>
  <c r="AP79" i="4" s="1"/>
  <c r="AQ79" i="4" s="1"/>
  <c r="BJ79" i="4" s="1"/>
  <c r="AO111" i="4"/>
  <c r="AP111" i="4" s="1"/>
  <c r="AQ111" i="4" s="1"/>
  <c r="BJ111" i="4" s="1"/>
  <c r="AO70" i="4"/>
  <c r="AP70" i="4" s="1"/>
  <c r="AQ70" i="4" s="1"/>
  <c r="BJ70" i="4" s="1"/>
  <c r="W34" i="4"/>
  <c r="X34" i="4" s="1"/>
  <c r="Y34" i="4" s="1"/>
  <c r="Z34" i="4" s="1"/>
  <c r="AO52" i="4"/>
  <c r="AP52" i="4" s="1"/>
  <c r="AQ52" i="4" s="1"/>
  <c r="BJ52" i="4" s="1"/>
  <c r="W85" i="4"/>
  <c r="X85" i="4" s="1"/>
  <c r="Y85" i="4" s="1"/>
  <c r="Z85" i="4" s="1"/>
  <c r="AO96" i="4"/>
  <c r="AP96" i="4" s="1"/>
  <c r="AQ96" i="4" s="1"/>
  <c r="BJ96" i="4" s="1"/>
  <c r="AO59" i="4"/>
  <c r="AP59" i="4" s="1"/>
  <c r="AQ59" i="4" s="1"/>
  <c r="BJ59" i="4" s="1"/>
  <c r="AO75" i="4"/>
  <c r="AP75" i="4" s="1"/>
  <c r="AQ75" i="4" s="1"/>
  <c r="BJ75" i="4" s="1"/>
  <c r="AO156" i="4"/>
  <c r="AP156" i="4" s="1"/>
  <c r="AQ156" i="4" s="1"/>
  <c r="BJ156" i="4" s="1"/>
  <c r="AO170" i="4"/>
  <c r="AP170" i="4" s="1"/>
  <c r="AQ170" i="4" s="1"/>
  <c r="BJ170" i="4" s="1"/>
  <c r="BG139" i="4"/>
  <c r="BH139" i="4" s="1"/>
  <c r="W176" i="4"/>
  <c r="X176" i="4" s="1"/>
  <c r="Y176" i="4" s="1"/>
  <c r="Z176" i="4" s="1"/>
  <c r="W187" i="4"/>
  <c r="X187" i="4" s="1"/>
  <c r="Y187" i="4" s="1"/>
  <c r="Z187" i="4" s="1"/>
  <c r="W213" i="4"/>
  <c r="X213" i="4" s="1"/>
  <c r="Y213" i="4" s="1"/>
  <c r="Z213" i="4" s="1"/>
  <c r="W193" i="4"/>
  <c r="X193" i="4" s="1"/>
  <c r="Y193" i="4" s="1"/>
  <c r="Z193" i="4" s="1"/>
  <c r="W210" i="4"/>
  <c r="X210" i="4" s="1"/>
  <c r="Y210" i="4" s="1"/>
  <c r="Z210" i="4" s="1"/>
  <c r="W278" i="4"/>
  <c r="X278" i="4" s="1"/>
  <c r="Y278" i="4" s="1"/>
  <c r="Z278" i="4" s="1"/>
  <c r="AO350" i="4"/>
  <c r="AP350" i="4" s="1"/>
  <c r="AQ350" i="4" s="1"/>
  <c r="BJ350" i="4" s="1"/>
  <c r="W409" i="4"/>
  <c r="X409" i="4" s="1"/>
  <c r="Y409" i="4" s="1"/>
  <c r="Z409" i="4" s="1"/>
  <c r="W432" i="4"/>
  <c r="X432" i="4" s="1"/>
  <c r="Y432" i="4" s="1"/>
  <c r="Z432" i="4" s="1"/>
  <c r="W445" i="4"/>
  <c r="X445" i="4" s="1"/>
  <c r="Y445" i="4" s="1"/>
  <c r="Z445" i="4" s="1"/>
  <c r="W442" i="4"/>
  <c r="X442" i="4" s="1"/>
  <c r="Y442" i="4" s="1"/>
  <c r="Z442" i="4" s="1"/>
  <c r="BG533" i="4"/>
  <c r="BH533" i="4" s="1"/>
  <c r="BI533" i="4" s="1"/>
  <c r="W563" i="4"/>
  <c r="X563" i="4" s="1"/>
  <c r="Y563" i="4" s="1"/>
  <c r="Z563" i="4" s="1"/>
  <c r="AO565" i="4"/>
  <c r="AP565" i="4" s="1"/>
  <c r="AQ565" i="4" s="1"/>
  <c r="BJ565" i="4" s="1"/>
  <c r="BD207" i="4"/>
  <c r="BE207" i="4" s="1"/>
  <c r="AO234" i="4"/>
  <c r="AP234" i="4" s="1"/>
  <c r="AQ234" i="4" s="1"/>
  <c r="BJ234" i="4" s="1"/>
  <c r="AO257" i="4"/>
  <c r="AP257" i="4" s="1"/>
  <c r="AQ257" i="4" s="1"/>
  <c r="BJ257" i="4" s="1"/>
  <c r="AO277" i="4"/>
  <c r="AP277" i="4" s="1"/>
  <c r="AQ277" i="4" s="1"/>
  <c r="BJ277" i="4" s="1"/>
  <c r="AL340" i="4"/>
  <c r="AM340" i="4" s="1"/>
  <c r="W301" i="4"/>
  <c r="X301" i="4" s="1"/>
  <c r="Y301" i="4" s="1"/>
  <c r="Z301" i="4" s="1"/>
  <c r="AO367" i="4"/>
  <c r="AP367" i="4" s="1"/>
  <c r="AQ367" i="4" s="1"/>
  <c r="BJ367" i="4" s="1"/>
  <c r="W374" i="4"/>
  <c r="X374" i="4" s="1"/>
  <c r="Y374" i="4" s="1"/>
  <c r="Z374" i="4" s="1"/>
  <c r="T493" i="4"/>
  <c r="U493" i="4" s="1"/>
  <c r="T434" i="4"/>
  <c r="U434" i="4" s="1"/>
  <c r="BD526" i="4"/>
  <c r="BE526" i="4" s="1"/>
  <c r="AL556" i="4"/>
  <c r="AM556" i="4" s="1"/>
  <c r="AO573" i="4"/>
  <c r="AP573" i="4" s="1"/>
  <c r="AQ573" i="4" s="1"/>
  <c r="BJ573" i="4" s="1"/>
  <c r="AO582" i="4"/>
  <c r="AP582" i="4" s="1"/>
  <c r="AQ582" i="4" s="1"/>
  <c r="BJ582" i="4" s="1"/>
  <c r="AO507" i="4"/>
  <c r="AP507" i="4" s="1"/>
  <c r="AQ507" i="4" s="1"/>
  <c r="BJ507" i="4" s="1"/>
  <c r="AO533" i="4"/>
  <c r="AP533" i="4" s="1"/>
  <c r="AQ533" i="4" s="1"/>
  <c r="BJ533" i="4" s="1"/>
  <c r="AO538" i="4"/>
  <c r="AP538" i="4" s="1"/>
  <c r="AQ538" i="4" s="1"/>
  <c r="BJ538" i="4" s="1"/>
  <c r="W560" i="4"/>
  <c r="X560" i="4" s="1"/>
  <c r="Y560" i="4" s="1"/>
  <c r="Z560" i="4" s="1"/>
  <c r="AO563" i="4"/>
  <c r="AP563" i="4" s="1"/>
  <c r="AQ563" i="4" s="1"/>
  <c r="BJ563" i="4" s="1"/>
  <c r="BG576" i="4"/>
  <c r="BH576" i="4" s="1"/>
  <c r="BI576" i="4" s="1"/>
  <c r="W29" i="4"/>
  <c r="X29" i="4" s="1"/>
  <c r="Y29" i="4" s="1"/>
  <c r="Z29" i="4" s="1"/>
  <c r="W32" i="4"/>
  <c r="X32" i="4" s="1"/>
  <c r="Y32" i="4" s="1"/>
  <c r="Z32" i="4" s="1"/>
  <c r="W46" i="4"/>
  <c r="X46" i="4" s="1"/>
  <c r="Y46" i="4" s="1"/>
  <c r="Z46" i="4" s="1"/>
  <c r="W115" i="4"/>
  <c r="X115" i="4" s="1"/>
  <c r="Y115" i="4" s="1"/>
  <c r="Z115" i="4" s="1"/>
  <c r="W123" i="4"/>
  <c r="X123" i="4" s="1"/>
  <c r="Y123" i="4" s="1"/>
  <c r="Z123" i="4" s="1"/>
  <c r="AO83" i="4"/>
  <c r="AP83" i="4" s="1"/>
  <c r="AQ83" i="4" s="1"/>
  <c r="BJ83" i="4" s="1"/>
  <c r="W96" i="4"/>
  <c r="X96" i="4" s="1"/>
  <c r="Y96" i="4" s="1"/>
  <c r="Z96" i="4" s="1"/>
  <c r="W117" i="4"/>
  <c r="X117" i="4" s="1"/>
  <c r="Y117" i="4" s="1"/>
  <c r="Z117" i="4" s="1"/>
  <c r="AO84" i="4"/>
  <c r="AP84" i="4" s="1"/>
  <c r="AQ84" i="4" s="1"/>
  <c r="BJ84" i="4" s="1"/>
  <c r="AO184" i="4"/>
  <c r="AP184" i="4" s="1"/>
  <c r="AQ184" i="4" s="1"/>
  <c r="BJ184" i="4" s="1"/>
  <c r="W209" i="4"/>
  <c r="X209" i="4" s="1"/>
  <c r="Y209" i="4" s="1"/>
  <c r="Z209" i="4" s="1"/>
  <c r="AO164" i="4"/>
  <c r="AP164" i="4" s="1"/>
  <c r="AQ164" i="4" s="1"/>
  <c r="BJ164" i="4" s="1"/>
  <c r="AO199" i="4"/>
  <c r="AP199" i="4" s="1"/>
  <c r="AQ199" i="4" s="1"/>
  <c r="BJ199" i="4" s="1"/>
  <c r="AO211" i="4"/>
  <c r="AP211" i="4" s="1"/>
  <c r="AQ211" i="4" s="1"/>
  <c r="BJ211" i="4" s="1"/>
  <c r="AO220" i="4"/>
  <c r="AP220" i="4" s="1"/>
  <c r="AQ220" i="4" s="1"/>
  <c r="BJ220" i="4" s="1"/>
  <c r="W255" i="4"/>
  <c r="X255" i="4" s="1"/>
  <c r="Y255" i="4" s="1"/>
  <c r="Z255" i="4" s="1"/>
  <c r="AO239" i="4"/>
  <c r="AP239" i="4" s="1"/>
  <c r="AQ239" i="4" s="1"/>
  <c r="BJ239" i="4" s="1"/>
  <c r="W275" i="4"/>
  <c r="X275" i="4" s="1"/>
  <c r="Y275" i="4" s="1"/>
  <c r="Z275" i="4" s="1"/>
  <c r="AO325" i="4"/>
  <c r="AP325" i="4" s="1"/>
  <c r="AQ325" i="4" s="1"/>
  <c r="BJ325" i="4" s="1"/>
  <c r="AO351" i="4"/>
  <c r="AP351" i="4" s="1"/>
  <c r="AQ351" i="4" s="1"/>
  <c r="BJ351" i="4" s="1"/>
  <c r="AO353" i="4"/>
  <c r="AP353" i="4" s="1"/>
  <c r="AQ353" i="4" s="1"/>
  <c r="BJ353" i="4" s="1"/>
  <c r="W326" i="4"/>
  <c r="X326" i="4" s="1"/>
  <c r="Y326" i="4" s="1"/>
  <c r="Z326" i="4" s="1"/>
  <c r="AO357" i="4"/>
  <c r="AP357" i="4" s="1"/>
  <c r="AQ357" i="4" s="1"/>
  <c r="BJ357" i="4" s="1"/>
  <c r="AO319" i="4"/>
  <c r="AP319" i="4" s="1"/>
  <c r="AQ319" i="4" s="1"/>
  <c r="BJ319" i="4" s="1"/>
  <c r="W333" i="4"/>
  <c r="X333" i="4" s="1"/>
  <c r="Y333" i="4" s="1"/>
  <c r="Z333" i="4" s="1"/>
  <c r="W384" i="4"/>
  <c r="X384" i="4" s="1"/>
  <c r="Y384" i="4" s="1"/>
  <c r="Z384" i="4" s="1"/>
  <c r="W414" i="4"/>
  <c r="X414" i="4" s="1"/>
  <c r="Y414" i="4" s="1"/>
  <c r="Z414" i="4" s="1"/>
  <c r="W433" i="4"/>
  <c r="X433" i="4" s="1"/>
  <c r="Y433" i="4" s="1"/>
  <c r="Z433" i="4" s="1"/>
  <c r="W435" i="4"/>
  <c r="X435" i="4" s="1"/>
  <c r="Y435" i="4" s="1"/>
  <c r="Z435" i="4" s="1"/>
  <c r="BG531" i="4"/>
  <c r="BH531" i="4" s="1"/>
  <c r="BI531" i="4" s="1"/>
  <c r="BG561" i="4"/>
  <c r="BH561" i="4" s="1"/>
  <c r="BI561" i="4" s="1"/>
  <c r="AO576" i="4"/>
  <c r="AP576" i="4" s="1"/>
  <c r="AQ576" i="4" s="1"/>
  <c r="BJ576" i="4" s="1"/>
  <c r="AO604" i="4"/>
  <c r="AP604" i="4" s="1"/>
  <c r="AQ604" i="4" s="1"/>
  <c r="BJ604" i="4" s="1"/>
  <c r="AO72" i="4"/>
  <c r="AP72" i="4" s="1"/>
  <c r="AQ72" i="4" s="1"/>
  <c r="BJ72" i="4" s="1"/>
  <c r="AO94" i="4"/>
  <c r="AP94" i="4" s="1"/>
  <c r="AQ94" i="4" s="1"/>
  <c r="BJ94" i="4" s="1"/>
  <c r="W122" i="4"/>
  <c r="X122" i="4" s="1"/>
  <c r="Y122" i="4" s="1"/>
  <c r="Z122" i="4" s="1"/>
  <c r="BG42" i="4"/>
  <c r="BH42" i="4" s="1"/>
  <c r="BI42" i="4" s="1"/>
  <c r="W78" i="4"/>
  <c r="X78" i="4" s="1"/>
  <c r="Y78" i="4" s="1"/>
  <c r="Z78" i="4" s="1"/>
  <c r="AO103" i="4"/>
  <c r="AP103" i="4" s="1"/>
  <c r="AQ103" i="4" s="1"/>
  <c r="BJ103" i="4" s="1"/>
  <c r="W118" i="4"/>
  <c r="X118" i="4" s="1"/>
  <c r="Y118" i="4" s="1"/>
  <c r="Z118" i="4" s="1"/>
  <c r="AO43" i="4"/>
  <c r="AP43" i="4" s="1"/>
  <c r="AQ43" i="4" s="1"/>
  <c r="BJ43" i="4" s="1"/>
  <c r="AO71" i="4"/>
  <c r="AP71" i="4" s="1"/>
  <c r="AQ71" i="4" s="1"/>
  <c r="BJ71" i="4" s="1"/>
  <c r="AO91" i="4"/>
  <c r="AP91" i="4" s="1"/>
  <c r="AQ91" i="4" s="1"/>
  <c r="BJ91" i="4" s="1"/>
  <c r="W177" i="4"/>
  <c r="X177" i="4" s="1"/>
  <c r="Y177" i="4" s="1"/>
  <c r="Z177" i="4" s="1"/>
  <c r="AO147" i="4"/>
  <c r="AP147" i="4" s="1"/>
  <c r="AQ147" i="4" s="1"/>
  <c r="BJ147" i="4" s="1"/>
  <c r="W248" i="4"/>
  <c r="X248" i="4" s="1"/>
  <c r="Y248" i="4" s="1"/>
  <c r="Z248" i="4" s="1"/>
  <c r="AO250" i="4"/>
  <c r="AP250" i="4" s="1"/>
  <c r="AQ250" i="4" s="1"/>
  <c r="BJ250" i="4" s="1"/>
  <c r="W250" i="4"/>
  <c r="X250" i="4" s="1"/>
  <c r="Y250" i="4" s="1"/>
  <c r="Z250" i="4" s="1"/>
  <c r="AO215" i="4"/>
  <c r="AP215" i="4" s="1"/>
  <c r="AQ215" i="4" s="1"/>
  <c r="BJ215" i="4" s="1"/>
  <c r="W234" i="4"/>
  <c r="X234" i="4" s="1"/>
  <c r="Y234" i="4" s="1"/>
  <c r="Z234" i="4" s="1"/>
  <c r="AO292" i="4"/>
  <c r="AP292" i="4" s="1"/>
  <c r="AQ292" i="4" s="1"/>
  <c r="BJ292" i="4" s="1"/>
  <c r="W315" i="4"/>
  <c r="X315" i="4" s="1"/>
  <c r="Y315" i="4" s="1"/>
  <c r="Z315" i="4" s="1"/>
  <c r="W280" i="4"/>
  <c r="X280" i="4" s="1"/>
  <c r="Y280" i="4" s="1"/>
  <c r="Z280" i="4" s="1"/>
  <c r="AO254" i="4"/>
  <c r="AP254" i="4" s="1"/>
  <c r="AQ254" i="4" s="1"/>
  <c r="BJ254" i="4" s="1"/>
  <c r="W300" i="4"/>
  <c r="X300" i="4" s="1"/>
  <c r="Y300" i="4" s="1"/>
  <c r="Z300" i="4" s="1"/>
  <c r="W311" i="4"/>
  <c r="X311" i="4" s="1"/>
  <c r="Y311" i="4" s="1"/>
  <c r="Z311" i="4" s="1"/>
  <c r="W329" i="4"/>
  <c r="X329" i="4" s="1"/>
  <c r="Y329" i="4" s="1"/>
  <c r="Z329" i="4" s="1"/>
  <c r="W376" i="4"/>
  <c r="X376" i="4" s="1"/>
  <c r="Y376" i="4" s="1"/>
  <c r="Z376" i="4" s="1"/>
  <c r="W299" i="4"/>
  <c r="X299" i="4" s="1"/>
  <c r="Y299" i="4" s="1"/>
  <c r="Z299" i="4" s="1"/>
  <c r="W317" i="4"/>
  <c r="X317" i="4" s="1"/>
  <c r="Y317" i="4" s="1"/>
  <c r="Z317" i="4" s="1"/>
  <c r="AO341" i="4"/>
  <c r="AP341" i="4" s="1"/>
  <c r="AQ341" i="4" s="1"/>
  <c r="BJ341" i="4" s="1"/>
  <c r="W313" i="4"/>
  <c r="X313" i="4" s="1"/>
  <c r="Y313" i="4" s="1"/>
  <c r="Z313" i="4" s="1"/>
  <c r="W335" i="4"/>
  <c r="X335" i="4" s="1"/>
  <c r="Y335" i="4" s="1"/>
  <c r="Z335" i="4" s="1"/>
  <c r="AO345" i="4"/>
  <c r="AP345" i="4" s="1"/>
  <c r="AQ345" i="4" s="1"/>
  <c r="BJ345" i="4" s="1"/>
  <c r="W387" i="4"/>
  <c r="X387" i="4" s="1"/>
  <c r="Y387" i="4" s="1"/>
  <c r="Z387" i="4" s="1"/>
  <c r="W422" i="4"/>
  <c r="X422" i="4" s="1"/>
  <c r="Y422" i="4" s="1"/>
  <c r="Z422" i="4" s="1"/>
  <c r="W394" i="4"/>
  <c r="X394" i="4" s="1"/>
  <c r="Y394" i="4" s="1"/>
  <c r="Z394" i="4" s="1"/>
  <c r="AO402" i="4"/>
  <c r="AP402" i="4" s="1"/>
  <c r="AQ402" i="4" s="1"/>
  <c r="BJ402" i="4" s="1"/>
  <c r="W480" i="4"/>
  <c r="X480" i="4" s="1"/>
  <c r="Y480" i="4" s="1"/>
  <c r="Z480" i="4" s="1"/>
  <c r="AO466" i="4"/>
  <c r="AP466" i="4" s="1"/>
  <c r="AQ466" i="4" s="1"/>
  <c r="BJ466" i="4" s="1"/>
  <c r="BG523" i="4"/>
  <c r="BH523" i="4" s="1"/>
  <c r="BI523" i="4" s="1"/>
  <c r="AO474" i="4"/>
  <c r="AP474" i="4" s="1"/>
  <c r="AQ474" i="4" s="1"/>
  <c r="BJ474" i="4" s="1"/>
  <c r="AO516" i="4"/>
  <c r="AP516" i="4" s="1"/>
  <c r="AQ516" i="4" s="1"/>
  <c r="BJ516" i="4" s="1"/>
  <c r="BG543" i="4"/>
  <c r="BH543" i="4" s="1"/>
  <c r="BI543" i="4" s="1"/>
  <c r="AO532" i="4"/>
  <c r="AP532" i="4" s="1"/>
  <c r="AQ532" i="4" s="1"/>
  <c r="BJ532" i="4" s="1"/>
  <c r="BG568" i="4"/>
  <c r="BH568" i="4" s="1"/>
  <c r="BI568" i="4" s="1"/>
  <c r="W534" i="4"/>
  <c r="X534" i="4" s="1"/>
  <c r="Y534" i="4" s="1"/>
  <c r="Z534" i="4" s="1"/>
  <c r="W542" i="4"/>
  <c r="X542" i="4" s="1"/>
  <c r="Y542" i="4" s="1"/>
  <c r="Z542" i="4" s="1"/>
  <c r="AO562" i="4"/>
  <c r="AP562" i="4" s="1"/>
  <c r="AQ562" i="4" s="1"/>
  <c r="BJ562" i="4" s="1"/>
  <c r="AO594" i="4"/>
  <c r="AP594" i="4" s="1"/>
  <c r="AQ594" i="4" s="1"/>
  <c r="BJ594" i="4" s="1"/>
  <c r="W498" i="4"/>
  <c r="X498" i="4" s="1"/>
  <c r="Y498" i="4" s="1"/>
  <c r="Z498" i="4" s="1"/>
  <c r="W536" i="4"/>
  <c r="X536" i="4" s="1"/>
  <c r="Y536" i="4" s="1"/>
  <c r="Z536" i="4" s="1"/>
  <c r="BG538" i="4"/>
  <c r="BH538" i="4" s="1"/>
  <c r="BI538" i="4" s="1"/>
  <c r="BG530" i="4"/>
  <c r="BH530" i="4" s="1"/>
  <c r="BI530" i="4" s="1"/>
  <c r="W557" i="4"/>
  <c r="X557" i="4" s="1"/>
  <c r="Y557" i="4" s="1"/>
  <c r="Z557" i="4" s="1"/>
  <c r="W578" i="4"/>
  <c r="X578" i="4" s="1"/>
  <c r="Y578" i="4" s="1"/>
  <c r="Z578" i="4" s="1"/>
  <c r="AO34" i="4"/>
  <c r="AP34" i="4" s="1"/>
  <c r="AQ34" i="4" s="1"/>
  <c r="BJ34" i="4" s="1"/>
  <c r="W68" i="4"/>
  <c r="X68" i="4" s="1"/>
  <c r="Y68" i="4" s="1"/>
  <c r="Z68" i="4" s="1"/>
  <c r="AO99" i="4"/>
  <c r="AP99" i="4" s="1"/>
  <c r="AQ99" i="4" s="1"/>
  <c r="BJ99" i="4" s="1"/>
  <c r="W40" i="4"/>
  <c r="X40" i="4" s="1"/>
  <c r="Y40" i="4" s="1"/>
  <c r="Z40" i="4" s="1"/>
  <c r="W153" i="4"/>
  <c r="X153" i="4" s="1"/>
  <c r="Y153" i="4" s="1"/>
  <c r="Z153" i="4" s="1"/>
  <c r="W166" i="4"/>
  <c r="X166" i="4" s="1"/>
  <c r="Y166" i="4" s="1"/>
  <c r="Z166" i="4" s="1"/>
  <c r="AO45" i="4"/>
  <c r="AP45" i="4" s="1"/>
  <c r="AQ45" i="4" s="1"/>
  <c r="BJ45" i="4" s="1"/>
  <c r="AO144" i="4"/>
  <c r="AP144" i="4" s="1"/>
  <c r="AQ144" i="4" s="1"/>
  <c r="BJ144" i="4" s="1"/>
  <c r="W132" i="4"/>
  <c r="X132" i="4" s="1"/>
  <c r="Y132" i="4" s="1"/>
  <c r="Z132" i="4" s="1"/>
  <c r="W154" i="4"/>
  <c r="X154" i="4" s="1"/>
  <c r="Y154" i="4" s="1"/>
  <c r="Z154" i="4" s="1"/>
  <c r="W158" i="4"/>
  <c r="X158" i="4" s="1"/>
  <c r="Y158" i="4" s="1"/>
  <c r="Z158" i="4" s="1"/>
  <c r="AO151" i="4"/>
  <c r="AP151" i="4" s="1"/>
  <c r="AQ151" i="4" s="1"/>
  <c r="BJ151" i="4" s="1"/>
  <c r="W192" i="4"/>
  <c r="X192" i="4" s="1"/>
  <c r="Y192" i="4" s="1"/>
  <c r="Z192" i="4" s="1"/>
  <c r="AO223" i="4"/>
  <c r="AP223" i="4" s="1"/>
  <c r="AQ223" i="4" s="1"/>
  <c r="BJ223" i="4" s="1"/>
  <c r="AO253" i="4"/>
  <c r="AP253" i="4" s="1"/>
  <c r="AQ253" i="4" s="1"/>
  <c r="BJ253" i="4" s="1"/>
  <c r="W217" i="4"/>
  <c r="X217" i="4" s="1"/>
  <c r="Y217" i="4" s="1"/>
  <c r="Z217" i="4" s="1"/>
  <c r="AO231" i="4"/>
  <c r="AP231" i="4" s="1"/>
  <c r="AQ231" i="4" s="1"/>
  <c r="BJ231" i="4" s="1"/>
  <c r="W265" i="4"/>
  <c r="X265" i="4" s="1"/>
  <c r="Y265" i="4" s="1"/>
  <c r="Z265" i="4" s="1"/>
  <c r="AO301" i="4"/>
  <c r="AP301" i="4" s="1"/>
  <c r="AQ301" i="4" s="1"/>
  <c r="BJ301" i="4" s="1"/>
  <c r="W380" i="4"/>
  <c r="X380" i="4" s="1"/>
  <c r="Y380" i="4" s="1"/>
  <c r="Z380" i="4" s="1"/>
  <c r="W342" i="4"/>
  <c r="X342" i="4" s="1"/>
  <c r="Y342" i="4" s="1"/>
  <c r="Z342" i="4" s="1"/>
  <c r="AO354" i="4"/>
  <c r="AP354" i="4" s="1"/>
  <c r="AQ354" i="4" s="1"/>
  <c r="BJ354" i="4" s="1"/>
  <c r="W351" i="4"/>
  <c r="X351" i="4" s="1"/>
  <c r="Y351" i="4" s="1"/>
  <c r="Z351" i="4" s="1"/>
  <c r="W383" i="4"/>
  <c r="X383" i="4" s="1"/>
  <c r="Y383" i="4" s="1"/>
  <c r="Z383" i="4" s="1"/>
  <c r="AO390" i="4"/>
  <c r="AP390" i="4" s="1"/>
  <c r="AQ390" i="4" s="1"/>
  <c r="BJ390" i="4" s="1"/>
  <c r="W356" i="4"/>
  <c r="X356" i="4" s="1"/>
  <c r="Y356" i="4" s="1"/>
  <c r="Z356" i="4" s="1"/>
  <c r="W424" i="4"/>
  <c r="X424" i="4" s="1"/>
  <c r="Y424" i="4" s="1"/>
  <c r="Z424" i="4" s="1"/>
  <c r="AO414" i="4"/>
  <c r="AP414" i="4" s="1"/>
  <c r="AQ414" i="4" s="1"/>
  <c r="BJ414" i="4" s="1"/>
  <c r="W526" i="4"/>
  <c r="X526" i="4" s="1"/>
  <c r="Y526" i="4" s="1"/>
  <c r="Z526" i="4" s="1"/>
  <c r="W451" i="4"/>
  <c r="X451" i="4" s="1"/>
  <c r="Y451" i="4" s="1"/>
  <c r="Z451" i="4" s="1"/>
  <c r="AO490" i="4"/>
  <c r="AP490" i="4" s="1"/>
  <c r="AQ490" i="4" s="1"/>
  <c r="BJ490" i="4" s="1"/>
  <c r="AO441" i="4"/>
  <c r="AP441" i="4" s="1"/>
  <c r="AQ441" i="4" s="1"/>
  <c r="BJ441" i="4" s="1"/>
  <c r="W450" i="4"/>
  <c r="X450" i="4" s="1"/>
  <c r="Y450" i="4" s="1"/>
  <c r="Z450" i="4" s="1"/>
  <c r="W492" i="4"/>
  <c r="X492" i="4" s="1"/>
  <c r="Y492" i="4" s="1"/>
  <c r="Z492" i="4" s="1"/>
  <c r="W552" i="4"/>
  <c r="X552" i="4" s="1"/>
  <c r="Y552" i="4" s="1"/>
  <c r="Z552" i="4" s="1"/>
  <c r="AO598" i="4"/>
  <c r="AP598" i="4" s="1"/>
  <c r="AQ598" i="4" s="1"/>
  <c r="BJ598" i="4" s="1"/>
  <c r="W76" i="4"/>
  <c r="X76" i="4" s="1"/>
  <c r="Y76" i="4" s="1"/>
  <c r="Z76" i="4" s="1"/>
  <c r="W54" i="4"/>
  <c r="X54" i="4" s="1"/>
  <c r="Y54" i="4" s="1"/>
  <c r="Z54" i="4" s="1"/>
  <c r="W87" i="4"/>
  <c r="X87" i="4" s="1"/>
  <c r="Y87" i="4" s="1"/>
  <c r="Z87" i="4" s="1"/>
  <c r="W114" i="4"/>
  <c r="X114" i="4" s="1"/>
  <c r="Y114" i="4" s="1"/>
  <c r="Z114" i="4" s="1"/>
  <c r="AO122" i="4"/>
  <c r="AP122" i="4" s="1"/>
  <c r="AQ122" i="4" s="1"/>
  <c r="BJ122" i="4" s="1"/>
  <c r="W25" i="4"/>
  <c r="X25" i="4" s="1"/>
  <c r="Y25" i="4" s="1"/>
  <c r="Z25" i="4" s="1"/>
  <c r="AO54" i="4"/>
  <c r="AP54" i="4" s="1"/>
  <c r="AQ54" i="4" s="1"/>
  <c r="BJ54" i="4" s="1"/>
  <c r="AO29" i="4"/>
  <c r="AP29" i="4" s="1"/>
  <c r="AQ29" i="4" s="1"/>
  <c r="BJ29" i="4" s="1"/>
  <c r="W66" i="4"/>
  <c r="X66" i="4" s="1"/>
  <c r="Y66" i="4" s="1"/>
  <c r="Z66" i="4" s="1"/>
  <c r="W95" i="4"/>
  <c r="X95" i="4" s="1"/>
  <c r="Y95" i="4" s="1"/>
  <c r="Z95" i="4" s="1"/>
  <c r="AO117" i="4"/>
  <c r="AP117" i="4" s="1"/>
  <c r="AQ117" i="4" s="1"/>
  <c r="BJ117" i="4" s="1"/>
  <c r="W130" i="4"/>
  <c r="X130" i="4" s="1"/>
  <c r="Y130" i="4" s="1"/>
  <c r="Z130" i="4" s="1"/>
  <c r="AO173" i="4"/>
  <c r="AP173" i="4" s="1"/>
  <c r="AQ173" i="4" s="1"/>
  <c r="BJ173" i="4" s="1"/>
  <c r="W165" i="4"/>
  <c r="X165" i="4" s="1"/>
  <c r="Y165" i="4" s="1"/>
  <c r="Z165" i="4" s="1"/>
  <c r="W184" i="4"/>
  <c r="X184" i="4" s="1"/>
  <c r="Y184" i="4" s="1"/>
  <c r="Z184" i="4" s="1"/>
  <c r="AO37" i="4"/>
  <c r="AP37" i="4" s="1"/>
  <c r="AQ37" i="4" s="1"/>
  <c r="BJ37" i="4" s="1"/>
  <c r="AO63" i="4"/>
  <c r="AP63" i="4" s="1"/>
  <c r="AQ63" i="4" s="1"/>
  <c r="BJ63" i="4" s="1"/>
  <c r="AO80" i="4"/>
  <c r="AP80" i="4" s="1"/>
  <c r="AQ80" i="4" s="1"/>
  <c r="BJ80" i="4" s="1"/>
  <c r="AO112" i="4"/>
  <c r="AP112" i="4" s="1"/>
  <c r="AQ112" i="4" s="1"/>
  <c r="BJ112" i="4" s="1"/>
  <c r="AO130" i="4"/>
  <c r="AP130" i="4" s="1"/>
  <c r="AQ130" i="4" s="1"/>
  <c r="BJ130" i="4" s="1"/>
  <c r="W183" i="4"/>
  <c r="X183" i="4" s="1"/>
  <c r="Y183" i="4" s="1"/>
  <c r="Z183" i="4" s="1"/>
  <c r="AO150" i="4"/>
  <c r="AP150" i="4" s="1"/>
  <c r="AQ150" i="4" s="1"/>
  <c r="BJ150" i="4" s="1"/>
  <c r="AO198" i="4"/>
  <c r="AP198" i="4" s="1"/>
  <c r="AQ198" i="4" s="1"/>
  <c r="BJ198" i="4" s="1"/>
  <c r="W212" i="4"/>
  <c r="X212" i="4" s="1"/>
  <c r="Y212" i="4" s="1"/>
  <c r="Z212" i="4" s="1"/>
  <c r="AO249" i="4"/>
  <c r="AP249" i="4" s="1"/>
  <c r="AQ249" i="4" s="1"/>
  <c r="BJ249" i="4" s="1"/>
  <c r="W215" i="4"/>
  <c r="X215" i="4" s="1"/>
  <c r="Y215" i="4" s="1"/>
  <c r="Z215" i="4" s="1"/>
  <c r="W282" i="4"/>
  <c r="X282" i="4" s="1"/>
  <c r="Y282" i="4" s="1"/>
  <c r="Z282" i="4" s="1"/>
  <c r="W237" i="4"/>
  <c r="X237" i="4" s="1"/>
  <c r="Y237" i="4" s="1"/>
  <c r="Z237" i="4" s="1"/>
  <c r="AO267" i="4"/>
  <c r="AP267" i="4" s="1"/>
  <c r="AQ267" i="4" s="1"/>
  <c r="BJ267" i="4" s="1"/>
  <c r="AO268" i="4"/>
  <c r="AP268" i="4" s="1"/>
  <c r="AQ268" i="4" s="1"/>
  <c r="BJ268" i="4" s="1"/>
  <c r="W303" i="4"/>
  <c r="X303" i="4" s="1"/>
  <c r="Y303" i="4" s="1"/>
  <c r="Z303" i="4" s="1"/>
  <c r="W254" i="4"/>
  <c r="X254" i="4" s="1"/>
  <c r="Y254" i="4" s="1"/>
  <c r="Z254" i="4" s="1"/>
  <c r="AO352" i="4"/>
  <c r="AP352" i="4" s="1"/>
  <c r="AQ352" i="4" s="1"/>
  <c r="BJ352" i="4" s="1"/>
  <c r="AO329" i="4"/>
  <c r="AP329" i="4" s="1"/>
  <c r="AQ329" i="4" s="1"/>
  <c r="BJ329" i="4" s="1"/>
  <c r="AO430" i="4"/>
  <c r="AP430" i="4" s="1"/>
  <c r="AQ430" i="4" s="1"/>
  <c r="BJ430" i="4" s="1"/>
  <c r="AO356" i="4"/>
  <c r="AP356" i="4" s="1"/>
  <c r="AQ356" i="4" s="1"/>
  <c r="BJ356" i="4" s="1"/>
  <c r="W416" i="4"/>
  <c r="X416" i="4" s="1"/>
  <c r="Y416" i="4" s="1"/>
  <c r="Z416" i="4" s="1"/>
  <c r="AO364" i="4"/>
  <c r="AP364" i="4" s="1"/>
  <c r="AQ364" i="4" s="1"/>
  <c r="BJ364" i="4" s="1"/>
  <c r="W420" i="4"/>
  <c r="X420" i="4" s="1"/>
  <c r="Y420" i="4" s="1"/>
  <c r="Z420" i="4" s="1"/>
  <c r="W402" i="4"/>
  <c r="X402" i="4" s="1"/>
  <c r="Y402" i="4" s="1"/>
  <c r="Z402" i="4" s="1"/>
  <c r="W386" i="4"/>
  <c r="X386" i="4" s="1"/>
  <c r="Y386" i="4" s="1"/>
  <c r="Z386" i="4" s="1"/>
  <c r="AO406" i="4"/>
  <c r="AP406" i="4" s="1"/>
  <c r="AQ406" i="4" s="1"/>
  <c r="BJ406" i="4" s="1"/>
  <c r="W426" i="4"/>
  <c r="X426" i="4" s="1"/>
  <c r="Y426" i="4" s="1"/>
  <c r="Z426" i="4" s="1"/>
  <c r="W462" i="4"/>
  <c r="X462" i="4" s="1"/>
  <c r="Y462" i="4" s="1"/>
  <c r="Z462" i="4" s="1"/>
  <c r="AO534" i="4"/>
  <c r="AP534" i="4" s="1"/>
  <c r="AQ534" i="4" s="1"/>
  <c r="BJ534" i="4" s="1"/>
  <c r="BG553" i="4"/>
  <c r="BH553" i="4" s="1"/>
  <c r="W562" i="4"/>
  <c r="X562" i="4" s="1"/>
  <c r="Y562" i="4" s="1"/>
  <c r="Z562" i="4" s="1"/>
  <c r="W566" i="4"/>
  <c r="X566" i="4" s="1"/>
  <c r="Y566" i="4" s="1"/>
  <c r="Z566" i="4" s="1"/>
  <c r="BG586" i="4"/>
  <c r="BH586" i="4" s="1"/>
  <c r="BI586" i="4" s="1"/>
  <c r="AO500" i="4"/>
  <c r="AP500" i="4" s="1"/>
  <c r="AQ500" i="4" s="1"/>
  <c r="BJ500" i="4" s="1"/>
  <c r="AO520" i="4"/>
  <c r="AP520" i="4" s="1"/>
  <c r="AQ520" i="4" s="1"/>
  <c r="BJ520" i="4" s="1"/>
  <c r="W514" i="4"/>
  <c r="X514" i="4" s="1"/>
  <c r="Y514" i="4" s="1"/>
  <c r="Z514" i="4" s="1"/>
  <c r="W525" i="4"/>
  <c r="X525" i="4" s="1"/>
  <c r="Y525" i="4" s="1"/>
  <c r="Z525" i="4" s="1"/>
  <c r="BG545" i="4"/>
  <c r="BH545" i="4" s="1"/>
  <c r="BI545" i="4" s="1"/>
  <c r="W565" i="4"/>
  <c r="X565" i="4" s="1"/>
  <c r="Y565" i="4" s="1"/>
  <c r="Z565" i="4" s="1"/>
  <c r="BG566" i="4"/>
  <c r="BH566" i="4" s="1"/>
  <c r="BI566" i="4" s="1"/>
  <c r="W551" i="4" l="1"/>
  <c r="X551" i="4" s="1"/>
  <c r="Y551" i="4" s="1"/>
  <c r="Z551" i="4" s="1"/>
  <c r="W481" i="4"/>
  <c r="X481" i="4" s="1"/>
  <c r="Y481" i="4" s="1"/>
  <c r="Z481" i="4" s="1"/>
  <c r="AO60" i="4"/>
  <c r="AP60" i="4" s="1"/>
  <c r="AQ60" i="4" s="1"/>
  <c r="BJ60" i="4" s="1"/>
  <c r="W331" i="4"/>
  <c r="X331" i="4" s="1"/>
  <c r="Y331" i="4" s="1"/>
  <c r="Z331" i="4" s="1"/>
  <c r="AO113" i="4"/>
  <c r="AP113" i="4" s="1"/>
  <c r="AQ113" i="4" s="1"/>
  <c r="BJ113" i="4" s="1"/>
  <c r="W120" i="4"/>
  <c r="X120" i="4" s="1"/>
  <c r="Y120" i="4" s="1"/>
  <c r="Z120" i="4" s="1"/>
  <c r="AO109" i="4"/>
  <c r="AP109" i="4" s="1"/>
  <c r="AQ109" i="4" s="1"/>
  <c r="BJ109" i="4" s="1"/>
  <c r="AO512" i="4"/>
  <c r="AP512" i="4" s="1"/>
  <c r="AQ512" i="4" s="1"/>
  <c r="BJ512" i="4" s="1"/>
  <c r="AO213" i="4"/>
  <c r="AP213" i="4" s="1"/>
  <c r="AQ213" i="4" s="1"/>
  <c r="BJ213" i="4" s="1"/>
  <c r="AO148" i="4"/>
  <c r="AP148" i="4" s="1"/>
  <c r="AQ148" i="4" s="1"/>
  <c r="BJ148" i="4" s="1"/>
  <c r="W368" i="4"/>
  <c r="X368" i="4" s="1"/>
  <c r="Y368" i="4" s="1"/>
  <c r="Z368" i="4" s="1"/>
  <c r="AO246" i="4"/>
  <c r="AP246" i="4" s="1"/>
  <c r="AQ246" i="4" s="1"/>
  <c r="BJ246" i="4" s="1"/>
  <c r="W339" i="4"/>
  <c r="X339" i="4" s="1"/>
  <c r="Y339" i="4" s="1"/>
  <c r="Z339" i="4" s="1"/>
  <c r="X58" i="4"/>
  <c r="Y58" i="4" s="1"/>
  <c r="Z58" i="4" s="1"/>
  <c r="T216" i="4"/>
  <c r="U216" i="4" s="1"/>
  <c r="W216" i="4" s="1"/>
  <c r="X216" i="4" s="1"/>
  <c r="Y216" i="4" s="1"/>
  <c r="Z216" i="4" s="1"/>
  <c r="BG207" i="4"/>
  <c r="BH207" i="4" s="1"/>
  <c r="W207" i="4"/>
  <c r="X207" i="4" s="1"/>
  <c r="Y207" i="4" s="1"/>
  <c r="Z207" i="4" s="1"/>
  <c r="AO206" i="4"/>
  <c r="AP206" i="4" s="1"/>
  <c r="AQ206" i="4" s="1"/>
  <c r="BJ206" i="4" s="1"/>
  <c r="W203" i="4"/>
  <c r="X203" i="4" s="1"/>
  <c r="Y203" i="4" s="1"/>
  <c r="Z203" i="4" s="1"/>
  <c r="W205" i="4"/>
  <c r="X205" i="4" s="1"/>
  <c r="Y205" i="4" s="1"/>
  <c r="Z205" i="4" s="1"/>
  <c r="AO28" i="4"/>
  <c r="AP28" i="4" s="1"/>
  <c r="AQ28" i="4" s="1"/>
  <c r="BJ28" i="4" s="1"/>
  <c r="AO556" i="4"/>
  <c r="AP556" i="4" s="1"/>
  <c r="AQ556" i="4" s="1"/>
  <c r="BJ556" i="4" s="1"/>
  <c r="W427" i="4"/>
  <c r="X427" i="4" s="1"/>
  <c r="Y427" i="4" s="1"/>
  <c r="Z427" i="4" s="1"/>
  <c r="AO316" i="4"/>
  <c r="AP316" i="4" s="1"/>
  <c r="AQ316" i="4" s="1"/>
  <c r="BJ316" i="4" s="1"/>
  <c r="W346" i="4"/>
  <c r="X346" i="4" s="1"/>
  <c r="Y346" i="4" s="1"/>
  <c r="Z346" i="4" s="1"/>
  <c r="BG526" i="4"/>
  <c r="BH526" i="4" s="1"/>
  <c r="BI526" i="4" s="1"/>
  <c r="W493" i="4"/>
  <c r="X493" i="4" s="1"/>
  <c r="Y493" i="4" s="1"/>
  <c r="Z493" i="4" s="1"/>
  <c r="AO340" i="4"/>
  <c r="AP340" i="4" s="1"/>
  <c r="AQ340" i="4" s="1"/>
  <c r="BJ340" i="4" s="1"/>
  <c r="AO475" i="4"/>
  <c r="AP475" i="4" s="1"/>
  <c r="AQ475" i="4" s="1"/>
  <c r="BJ475" i="4" s="1"/>
  <c r="AO399" i="4"/>
  <c r="AP399" i="4" s="1"/>
  <c r="AQ399" i="4" s="1"/>
  <c r="BJ399" i="4" s="1"/>
  <c r="AO348" i="4"/>
  <c r="AP348" i="4" s="1"/>
  <c r="AQ348" i="4" s="1"/>
  <c r="BJ348" i="4" s="1"/>
  <c r="AO378" i="4"/>
  <c r="AP378" i="4" s="1"/>
  <c r="AQ378" i="4" s="1"/>
  <c r="BJ378" i="4" s="1"/>
  <c r="W330" i="4"/>
  <c r="X330" i="4" s="1"/>
  <c r="Y330" i="4" s="1"/>
  <c r="Z330" i="4" s="1"/>
  <c r="AO607" i="4"/>
  <c r="AP607" i="4" s="1"/>
  <c r="AQ607" i="4" s="1"/>
  <c r="BJ607" i="4" s="1"/>
  <c r="W539" i="4"/>
  <c r="X539" i="4" s="1"/>
  <c r="Y539" i="4" s="1"/>
  <c r="Z539" i="4" s="1"/>
  <c r="W322" i="4"/>
  <c r="X322" i="4" s="1"/>
  <c r="Y322" i="4" s="1"/>
  <c r="Z322" i="4" s="1"/>
  <c r="W586" i="4"/>
  <c r="X586" i="4" s="1"/>
  <c r="Y586" i="4" s="1"/>
  <c r="Z586" i="4" s="1"/>
  <c r="AO482" i="4"/>
  <c r="AP482" i="4" s="1"/>
  <c r="AQ482" i="4" s="1"/>
  <c r="BJ482" i="4" s="1"/>
  <c r="W201" i="4"/>
  <c r="X201" i="4" s="1"/>
  <c r="Y201" i="4" s="1"/>
  <c r="Z201" i="4" s="1"/>
  <c r="W204" i="4"/>
  <c r="X204" i="4" s="1"/>
  <c r="Y204" i="4" s="1"/>
  <c r="Z204" i="4" s="1"/>
  <c r="AO308" i="4"/>
  <c r="AP308" i="4" s="1"/>
  <c r="AQ308" i="4" s="1"/>
  <c r="BJ308" i="4" s="1"/>
  <c r="BG565" i="4"/>
  <c r="BH565" i="4" s="1"/>
  <c r="BI565" i="4" s="1"/>
  <c r="W547" i="4"/>
  <c r="X547" i="4" s="1"/>
  <c r="Y547" i="4" s="1"/>
  <c r="Z547" i="4" s="1"/>
  <c r="AO287" i="4"/>
  <c r="AP287" i="4" s="1"/>
  <c r="AQ287" i="4" s="1"/>
  <c r="BJ287" i="4" s="1"/>
  <c r="W434" i="4"/>
  <c r="X434" i="4" s="1"/>
  <c r="Y434" i="4" s="1"/>
  <c r="Z434" i="4" s="1"/>
  <c r="W233" i="4"/>
  <c r="X233" i="4" s="1"/>
  <c r="Y233" i="4" s="1"/>
  <c r="Z233" i="4" s="1"/>
  <c r="AO413" i="4"/>
  <c r="AP413" i="4" s="1"/>
  <c r="AQ413" i="4" s="1"/>
  <c r="BJ413" i="4" s="1"/>
  <c r="W513" i="4"/>
  <c r="X513" i="4" s="1"/>
  <c r="Y513" i="4" s="1"/>
  <c r="Z513" i="4" s="1"/>
  <c r="AO235" i="4"/>
  <c r="AP235" i="4" s="1"/>
  <c r="AQ235" i="4" s="1"/>
  <c r="BJ235" i="4" s="1"/>
  <c r="AO611" i="4"/>
  <c r="AP611" i="4" s="1"/>
  <c r="AQ611" i="4" s="1"/>
  <c r="BJ611" i="4" s="1"/>
  <c r="AO572" i="4"/>
  <c r="AP572" i="4" s="1"/>
  <c r="AQ572" i="4" s="1"/>
  <c r="BJ572" i="4" s="1"/>
  <c r="AO452" i="4"/>
  <c r="AP452" i="4" s="1"/>
  <c r="AQ452" i="4" s="1"/>
  <c r="BJ452" i="4" s="1"/>
  <c r="W391" i="4"/>
  <c r="X391" i="4" s="1"/>
  <c r="Y391" i="4" s="1"/>
  <c r="Z391" i="4" s="1"/>
  <c r="W243" i="4"/>
  <c r="X243" i="4" s="1"/>
  <c r="Y243" i="4" s="1"/>
  <c r="Z243" i="4" s="1"/>
  <c r="W561" i="4"/>
  <c r="X561" i="4" s="1"/>
  <c r="Y561" i="4" s="1"/>
  <c r="Z561" i="4" s="1"/>
  <c r="W443" i="4"/>
  <c r="X443" i="4" s="1"/>
  <c r="Y443" i="4" s="1"/>
  <c r="Z443" i="4" s="1"/>
  <c r="AO577" i="4"/>
  <c r="AP577" i="4" s="1"/>
  <c r="AQ577" i="4" s="1"/>
  <c r="BJ577" i="4" s="1"/>
  <c r="AO429" i="4"/>
  <c r="AP429" i="4" s="1"/>
  <c r="AQ429" i="4" s="1"/>
  <c r="BJ429" i="4" s="1"/>
  <c r="W240" i="4"/>
  <c r="X240" i="4" s="1"/>
  <c r="Y240" i="4" s="1"/>
  <c r="Z240" i="4" s="1"/>
  <c r="AO596" i="4"/>
  <c r="AP596" i="4" s="1"/>
  <c r="AQ596" i="4" s="1"/>
  <c r="BJ596" i="4" s="1"/>
  <c r="AO442" i="4"/>
  <c r="AP442" i="4" s="1"/>
  <c r="AQ442" i="4" s="1"/>
  <c r="BJ442" i="4" s="1"/>
</calcChain>
</file>

<file path=xl/sharedStrings.xml><?xml version="1.0" encoding="utf-8"?>
<sst xmlns="http://schemas.openxmlformats.org/spreadsheetml/2006/main" count="2357" uniqueCount="517">
  <si>
    <t>ПРЕЙСКУРАНТ</t>
  </si>
  <si>
    <t>СОГЛАСНО ПРОГРАММАМ ПРОФЕССИОНАЛЬНОГО ОБУЧЕНИЯ</t>
  </si>
  <si>
    <t>(ПОДГОТОВКА НОВЫХ РАБОЧИХ (ПНР), ПЕРЕПОДГОТОВКА (ПП), ПОВЫШЕНИЕ КВАЛИФИКАЦИИ (ПК) И КУРСЫ ЦЕЛЕВОГО НАЗНАЧЕНИЯ (КЦН))</t>
  </si>
  <si>
    <t>Кол-во часов по программе</t>
  </si>
  <si>
    <t>ТЕОРИЯ</t>
  </si>
  <si>
    <t>№ п/п</t>
  </si>
  <si>
    <t>Наименование профессий</t>
  </si>
  <si>
    <t>диапазон разрядов</t>
  </si>
  <si>
    <t>Итого часов по программе</t>
  </si>
  <si>
    <t>оплата преподавателю за 1 час</t>
  </si>
  <si>
    <t>стоимость теории группы</t>
  </si>
  <si>
    <t>плановая наполняемость группы</t>
  </si>
  <si>
    <t>стоимость теории 1 человека</t>
  </si>
  <si>
    <t>организация обучения</t>
  </si>
  <si>
    <t>страховые взносы во внебюджетные фонды, %</t>
  </si>
  <si>
    <t>страховые взносы во внебюджетные фонды, руб.(25%)</t>
  </si>
  <si>
    <t>размер накладных расходов,%</t>
  </si>
  <si>
    <t>накладные расходы, руб.</t>
  </si>
  <si>
    <t>итого</t>
  </si>
  <si>
    <t>рентабельность,%</t>
  </si>
  <si>
    <t>рентабельность, руб.</t>
  </si>
  <si>
    <t xml:space="preserve">ИТОГО ТЕОРИЯ </t>
  </si>
  <si>
    <t>НДС, %</t>
  </si>
  <si>
    <t>НДС, руб. (0 %)</t>
  </si>
  <si>
    <r>
      <t xml:space="preserve">итого стоимость 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 xml:space="preserve"> обучения
 1 чел 
(в т.ч. НДС=0%)</t>
    </r>
  </si>
  <si>
    <t xml:space="preserve">оплата инструктору за 1 час </t>
  </si>
  <si>
    <t>оплата инструктору за период,</t>
  </si>
  <si>
    <t>страховые взносы во внебюджетные фонды, руб.(%)</t>
  </si>
  <si>
    <t>стоимость аренды горной техники</t>
  </si>
  <si>
    <t>НДС, руб.</t>
  </si>
  <si>
    <t xml:space="preserve">итого стоимость производственного обучения в СП наш ГПХ 
 1 чел 
</t>
  </si>
  <si>
    <t>место проведения</t>
  </si>
  <si>
    <t xml:space="preserve">оплата преподавателю за 1 час </t>
  </si>
  <si>
    <t>Стоимость аренды техники</t>
  </si>
  <si>
    <t xml:space="preserve">итого стоимость производственного обучения преподаватель по ГПХ 
 1 чел 
</t>
  </si>
  <si>
    <t>2</t>
  </si>
  <si>
    <t>3</t>
  </si>
  <si>
    <t>4</t>
  </si>
  <si>
    <t>5</t>
  </si>
  <si>
    <t>14</t>
  </si>
  <si>
    <t>18</t>
  </si>
  <si>
    <t>21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</si>
  <si>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</si>
  <si>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</si>
  <si>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</si>
  <si>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</si>
  <si>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</si>
  <si>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</si>
  <si>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</si>
  <si>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</si>
  <si>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</si>
  <si>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</si>
  <si>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</si>
  <si>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</si>
  <si>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</si>
  <si>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</si>
  <si>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6</t>
  </si>
  <si>
    <t>Аккумуляторщик</t>
  </si>
  <si>
    <t>ПНР</t>
  </si>
  <si>
    <t>структурное подразделение</t>
  </si>
  <si>
    <t>ПП</t>
  </si>
  <si>
    <t>ПК</t>
  </si>
  <si>
    <t>Аппаратчик производства силикатного клея</t>
  </si>
  <si>
    <t>4-5</t>
  </si>
  <si>
    <t>Аппаратчик разложения</t>
  </si>
  <si>
    <t>Бурильщик шпуров</t>
  </si>
  <si>
    <t>Весовщик</t>
  </si>
  <si>
    <t>Взрывник (на открытых горных работах)</t>
  </si>
  <si>
    <t xml:space="preserve">Водитель погрузчика </t>
  </si>
  <si>
    <t>2-7</t>
  </si>
  <si>
    <t>Водитель электро и автотележки</t>
  </si>
  <si>
    <t>79</t>
  </si>
  <si>
    <t>Вулканизаторщик</t>
  </si>
  <si>
    <t>3-4</t>
  </si>
  <si>
    <t>5-6</t>
  </si>
  <si>
    <t>Газомерщик</t>
  </si>
  <si>
    <t>Газорезчик</t>
  </si>
  <si>
    <t>1-3</t>
  </si>
  <si>
    <t>2-3</t>
  </si>
  <si>
    <t>Горнорабочий на геологических работах</t>
  </si>
  <si>
    <t>Горнорабочий на геологических работах - гидрометеонаблюдатель</t>
  </si>
  <si>
    <t>1-2</t>
  </si>
  <si>
    <t>Горнорабочий на маркшейдерских работах</t>
  </si>
  <si>
    <t>Горнорабочий подземный (Проф. Ст.)</t>
  </si>
  <si>
    <t>Грохотовщик</t>
  </si>
  <si>
    <t>Дробильщик</t>
  </si>
  <si>
    <t xml:space="preserve">Дробильщик-размольщик </t>
  </si>
  <si>
    <t>Заведующий складов ВМ</t>
  </si>
  <si>
    <t>б/р</t>
  </si>
  <si>
    <t>Замерщик на топографо-геодезических и маркшейдерских работах</t>
  </si>
  <si>
    <t xml:space="preserve">Контролёр качества продукции и технологического процесса </t>
  </si>
  <si>
    <t>Крепильщик</t>
  </si>
  <si>
    <t>Лаборант по анализу газов и пыли</t>
  </si>
  <si>
    <t>Лаборант по физико-механическим испытаниям</t>
  </si>
  <si>
    <t>Лаборант рентгеноспектрального анализа</t>
  </si>
  <si>
    <t>Лаборант химического анализа</t>
  </si>
  <si>
    <t>Ламповщик</t>
  </si>
  <si>
    <t xml:space="preserve">Лебедчик </t>
  </si>
  <si>
    <t>Люковой</t>
  </si>
  <si>
    <t>Машинист автовышки и автогидроподъемника</t>
  </si>
  <si>
    <t>4-7</t>
  </si>
  <si>
    <t>Машинист автогрейдера</t>
  </si>
  <si>
    <t>кат Д</t>
  </si>
  <si>
    <t>Машинист бульдозера (3 ЕТКС)</t>
  </si>
  <si>
    <t>4-8</t>
  </si>
  <si>
    <t>Машинист бульдозера (4 ЕТКС)</t>
  </si>
  <si>
    <t>3-8</t>
  </si>
  <si>
    <t>Машинист вибропогрузочной установки (ВПУ)</t>
  </si>
  <si>
    <t>Машинист винтовых насосов (фуллеровщик)</t>
  </si>
  <si>
    <t xml:space="preserve">Машинист газодувных машин </t>
  </si>
  <si>
    <t>Машинист газодувных машин</t>
  </si>
  <si>
    <t>Машинист землесосного плавучего несамоходного снаряда</t>
  </si>
  <si>
    <t>Машинист компрессора передвижного ( с ДВС)</t>
  </si>
  <si>
    <t>Машинист компрессорных установок</t>
  </si>
  <si>
    <t>Машинист конвейера</t>
  </si>
  <si>
    <t>2-4</t>
  </si>
  <si>
    <t>ПП (ПК)</t>
  </si>
  <si>
    <t>40</t>
  </si>
  <si>
    <t>168</t>
  </si>
  <si>
    <t xml:space="preserve">Машинист крана автомобильного </t>
  </si>
  <si>
    <t>5-8</t>
  </si>
  <si>
    <t>Машинист мельниц</t>
  </si>
  <si>
    <t>Машинист мотовоза</t>
  </si>
  <si>
    <t>4-6</t>
  </si>
  <si>
    <t>Машинист насосных установок</t>
  </si>
  <si>
    <t>Машинист оборудования распределительных нефтебаз</t>
  </si>
  <si>
    <t>Машинист пескоподающей установки</t>
  </si>
  <si>
    <t>Машинист подземных самоходных буровых установок (Проф. Ст.)</t>
  </si>
  <si>
    <t>Машинист подземных самоходных машин вспомогательного назначения (Проф. Ст.)</t>
  </si>
  <si>
    <t>Машинист погрузочной машины (1ППН-5, ПТ-4, ПКУ)</t>
  </si>
  <si>
    <t>ПНР (ПП)</t>
  </si>
  <si>
    <t>полигон/структурное произведение</t>
  </si>
  <si>
    <t>тренажер</t>
  </si>
  <si>
    <t>Машинист самоходных машин категории "Е" (гидравлических экскаваторов с дизельным приводом)</t>
  </si>
  <si>
    <t>Машинист трубоукладчика</t>
  </si>
  <si>
    <t>Машинист экскаватора (ЭКГ-10)</t>
  </si>
  <si>
    <t>Машинист электровоза (Проф. Ст)</t>
  </si>
  <si>
    <t>Монтажник по монтажу стальных и железобетонных конструкций</t>
  </si>
  <si>
    <t>Монтажник санитарно-технических систем и оборудования</t>
  </si>
  <si>
    <t>Монтер пути</t>
  </si>
  <si>
    <t>Монтировщик шин</t>
  </si>
  <si>
    <t>Наладчик контрольно-измерительных приборов и автоматики</t>
  </si>
  <si>
    <t>3-5</t>
  </si>
  <si>
    <t>Оператор котельной</t>
  </si>
  <si>
    <t>Оператор очистных сооружений</t>
  </si>
  <si>
    <t xml:space="preserve">Оператор пульта управления </t>
  </si>
  <si>
    <t>Оператор пульта управления (сушильных барабанов)</t>
  </si>
  <si>
    <t>Оператор-техник</t>
  </si>
  <si>
    <t>-</t>
  </si>
  <si>
    <t>Оператор технологических установок</t>
  </si>
  <si>
    <t>Оператор товарный</t>
  </si>
  <si>
    <t>Опрокидчик</t>
  </si>
  <si>
    <t>Осмотрщик-ремонтник вагонов</t>
  </si>
  <si>
    <t>Приемосдатчик груза и багажа</t>
  </si>
  <si>
    <t>2-6</t>
  </si>
  <si>
    <t>186</t>
  </si>
  <si>
    <t>42</t>
  </si>
  <si>
    <t>Раздатчик ВМ (взрывчатых материалов)</t>
  </si>
  <si>
    <t>120</t>
  </si>
  <si>
    <t>Растворщик реагентов</t>
  </si>
  <si>
    <t>Регулировщик хвостового хозяйства</t>
  </si>
  <si>
    <t>Слесарь аварийно-востановительных работ</t>
  </si>
  <si>
    <t>Слесарь-инструментальщик</t>
  </si>
  <si>
    <t>Слесарь по изготовлению деталей и узлов систем вентиляции, кондиционирования воздуха, пневмотранспорта и аспирации</t>
  </si>
  <si>
    <t>110</t>
  </si>
  <si>
    <t>Слесарь по обслуживанию тепловых сетей</t>
  </si>
  <si>
    <t>Слесарь по ремонту автомобилей</t>
  </si>
  <si>
    <t>Слесарь по ремонту дорожно-строительных машин и тракторов (ДСМиТ)</t>
  </si>
  <si>
    <t>ПП рабочих</t>
  </si>
  <si>
    <t>ПП машинистов</t>
  </si>
  <si>
    <t>Слесарь по ремонту и обслуживанию перегрузочных машин</t>
  </si>
  <si>
    <t>Слесарь по ремонту и обслуживанию систем вентиляции и кондиционирования</t>
  </si>
  <si>
    <t>Слесарь по ремонту оборудования котельных и пылеприготовительных цехов</t>
  </si>
  <si>
    <t>Слесарь по ремонту обудования  тепловых сетей</t>
  </si>
  <si>
    <t>Слесарь по ремонту подвижного состава (вагонов)</t>
  </si>
  <si>
    <t>Слесарь по ремонту путевых машин и механизмов</t>
  </si>
  <si>
    <t>Слесарь-ремонтник</t>
  </si>
  <si>
    <t>Слесарь-электрик по ремонту электрооборудования</t>
  </si>
  <si>
    <t>Слесарь-электромонтажник</t>
  </si>
  <si>
    <t>Сливщик-разливщик</t>
  </si>
  <si>
    <t>Составитель поездов</t>
  </si>
  <si>
    <t>Стволовой</t>
  </si>
  <si>
    <t>Стропальщик</t>
  </si>
  <si>
    <t>КЦН</t>
  </si>
  <si>
    <t>Такелажник</t>
  </si>
  <si>
    <t>Токарь</t>
  </si>
  <si>
    <t xml:space="preserve">Тракторист </t>
  </si>
  <si>
    <t>кат. В,С,Д</t>
  </si>
  <si>
    <t>кат. Е</t>
  </si>
  <si>
    <t>135</t>
  </si>
  <si>
    <t>Транспортерщик</t>
  </si>
  <si>
    <t>Флотатор</t>
  </si>
  <si>
    <t>Электрогазосварщик</t>
  </si>
  <si>
    <t>Электромонтажник по кабельным сетям</t>
  </si>
  <si>
    <t>Электромонтажник по освещению и осветительным сетям</t>
  </si>
  <si>
    <t>Электромонтажник по силовым сетям и электрооборудованию</t>
  </si>
  <si>
    <t>Электромонтер контактной сети</t>
  </si>
  <si>
    <t>Электромонтер по испытаниям и измерениям</t>
  </si>
  <si>
    <t>Электромонтер по оперативным переключениям в распределительных сетях (ОПРС)</t>
  </si>
  <si>
    <t>6-7</t>
  </si>
  <si>
    <t>Электромонтер по ремонту аппаратуры, релейной защиты и автоматики (РЗА)</t>
  </si>
  <si>
    <t>Электромонтер по ремонту воздушных линий электропередачи</t>
  </si>
  <si>
    <t>Электромонтер по ремонту и монтажу кабельных линий</t>
  </si>
  <si>
    <t>Электромонтер по ремонту и обслуживанию аппаратуры и устройств связи</t>
  </si>
  <si>
    <t>4-5-6</t>
  </si>
  <si>
    <t>Электромонтер по эксплуатации распределительных сетей</t>
  </si>
  <si>
    <t>Электромонтер по обслуживанию и ремонту устройств сигнализации, централизации и блокировки</t>
  </si>
  <si>
    <t>Электрослесарь по обслуживанию и ремонту оборудования</t>
  </si>
  <si>
    <t xml:space="preserve">2-3 </t>
  </si>
  <si>
    <t>Электрослесарь по ремонту оборудования нефтебаз</t>
  </si>
  <si>
    <t>92</t>
  </si>
  <si>
    <t>360</t>
  </si>
  <si>
    <t>68</t>
  </si>
  <si>
    <t>240</t>
  </si>
  <si>
    <t>86</t>
  </si>
  <si>
    <t>Электрослесарь по ремонту оборудования распределительных устройств</t>
  </si>
  <si>
    <t>КЦН, Водитель-наставник</t>
  </si>
  <si>
    <t>КЦН, изучение особенностей конструкции смесительно-зарядных машин "MCU", выполненных на базе шасси "Normet" и предназначенных для изготовления ЭВВ "Сабтэк" в процессе заряжания скважин и шпуров</t>
  </si>
  <si>
    <t>КЦН, изучение устройства, эксплуатации и обслуживанию механизмов и оборудования участка изготовления грануллированных и взрывчатых веществ</t>
  </si>
  <si>
    <t>КЦН, машинист грейдера Weekmas FG7C</t>
  </si>
  <si>
    <t>КЦН, обучение рабочих мерам обращения с ВМ</t>
  </si>
  <si>
    <t>КЦН, обучение ремонтного персонала техническому обслуживанию и ремонту навесного оборудования, смесительно-зарядных машин Orica</t>
  </si>
  <si>
    <t>КЦН, право применения порохового строительно-монтажного пистолета ПЦ 52-1, ПЦ 84 (для рабочих); ответственные за безопасное производство со строительно-монтажными пистолетами (для ИТР)</t>
  </si>
  <si>
    <t xml:space="preserve">КЦН, право производства работ на смесительно-зарядных машинах (СЗМ), предназначенных для изготовления ЭВВ </t>
  </si>
  <si>
    <t>КЦН, право работы в программном модуле "Дежурный техник"</t>
  </si>
  <si>
    <t>КЦН, право работы с системой АСУ ДЗК погрузочного узла "Южный" АНОФ-3</t>
  </si>
  <si>
    <t>КЦН, право работы и обслуживания двухблочной горелки SKV 15-400</t>
  </si>
  <si>
    <t>КЦН, право работы и обслуживания технологических секций №№7.8 ФСПО АНОФ-3</t>
  </si>
  <si>
    <t>КЦН, право работы на автомобильном кране-манипуляторе</t>
  </si>
  <si>
    <t>КЦН, право работы на автобетоносмесителе для подземных работ "МоАЗ"</t>
  </si>
  <si>
    <t>КЦН, право работы на буровой установке "Аксера Д06"</t>
  </si>
  <si>
    <t>КЦН, право работы на буровой установке "BOOMER 282" фирмы "Atlas Copco"</t>
  </si>
  <si>
    <t>КЦН, право работы на буровой установке "BOOMER T1D" фирмы "Atlas Copco"</t>
  </si>
  <si>
    <t>КЦН, право работы на буровой установке "BOOMER M2D" фирмы "Atlas Copco"</t>
  </si>
  <si>
    <t>КЦН, право работы на буровой установке "DIAMEC 232" фирмы "Atlas Copco"</t>
  </si>
  <si>
    <t>КЦН, право работы на буровой установке "Robbins 73RHC" фирмы "Atlas Copco"</t>
  </si>
  <si>
    <t>КЦН, право работы на буровой установке для анкерного крепления "Каболт 07"</t>
  </si>
  <si>
    <t>140</t>
  </si>
  <si>
    <t>КЦН, право работы на буровой установке для анкерного крепления "Каболт"</t>
  </si>
  <si>
    <t xml:space="preserve">КЦН </t>
  </si>
  <si>
    <t>КЦН, право работы на буровой установке для анкерного крепления "Каболт" (для ИТР)</t>
  </si>
  <si>
    <t>70</t>
  </si>
  <si>
    <t xml:space="preserve">КЦН, право работы на буровой установке для анкерного крепления "Sandvik" D60 KS  </t>
  </si>
  <si>
    <t xml:space="preserve">КЦН, право работы на буровой установке для анкерного крепления "Sandvik" D75 KS  </t>
  </si>
  <si>
    <t>КЦН, право работы на буровой установке для анкерного крепления "Sandvik DD 320-40"</t>
  </si>
  <si>
    <t>КЦН, право работы на буровой установке для анкерного крепления "Sandvik DS420"</t>
  </si>
  <si>
    <t>КЦН, право работы на буровой установке для анкерного крепления "Sandvik DT820C"</t>
  </si>
  <si>
    <t xml:space="preserve">КЦН, право работы на буровой установке для анкерного крепления "Sandvik DS411" </t>
  </si>
  <si>
    <t>56</t>
  </si>
  <si>
    <t>КЦН, право работы на буровой установке для анкерного крепления "Sandvik DS510"</t>
  </si>
  <si>
    <t>КЦН, право работы на буровой установке Минибур (для проходчиков)</t>
  </si>
  <si>
    <t>49</t>
  </si>
  <si>
    <t>КЦН, право работы на буровой установке "Миниматик" (для проходчиков)</t>
  </si>
  <si>
    <t xml:space="preserve">КЦН, право работы на буровой установке "Миниматик ГС 205 40" </t>
  </si>
  <si>
    <t>КЦН, право работы на буровой установке "СИМБА Г 4356" фирмы "Atlas Copco"</t>
  </si>
  <si>
    <t>КЦН, право работы на буровой установке SIMBA L/M 6C фирмы "Atlas Copco"</t>
  </si>
  <si>
    <t>КЦН, право работы на буровой установке SIMBA E/M 7C фирмы "Atlas Copco"</t>
  </si>
  <si>
    <t>КЦН, право работы на буровой установке "Соло"</t>
  </si>
  <si>
    <t>КЦН, право работы на буровой установке ROC L8 фирмы "Atlas Copco"</t>
  </si>
  <si>
    <t>46</t>
  </si>
  <si>
    <t>КЦН, право работы на буровой установке FlexiROC T20 фирмы "Atlas Copco"</t>
  </si>
  <si>
    <t>КЦН, право работы на буровой установке СКБ-4</t>
  </si>
  <si>
    <t>КЦН, право работы на буровой установке УБЭМ-100</t>
  </si>
  <si>
    <t>154</t>
  </si>
  <si>
    <t>КЦН, право работы на гидравлическом экскаваторе</t>
  </si>
  <si>
    <t xml:space="preserve">КЦН, право работы на гидравлическом экскаваторе с дизельным приводом </t>
  </si>
  <si>
    <t xml:space="preserve">КЦН, право работы на дизель-генераторах фирмы "Atlas Copco" </t>
  </si>
  <si>
    <t>КЦН, право работы на локомотиве рудничном дизельном 310Г-750</t>
  </si>
  <si>
    <t>КЦН, право работы на локомотиве рудничном дизельном Д20-750</t>
  </si>
  <si>
    <t>КЦН, право работы на люльке, находящейся на подъемнике (вышке)</t>
  </si>
  <si>
    <t>КЦН, право работы на машине для зачистки дорожного полотна KRF-40</t>
  </si>
  <si>
    <t>КЦН, право работы на опрокиде</t>
  </si>
  <si>
    <t>7</t>
  </si>
  <si>
    <t xml:space="preserve">21 </t>
  </si>
  <si>
    <t>КЦН, право работы на подземном автосамосвале TH-430</t>
  </si>
  <si>
    <t>КЦН, право работы на подземном автосамосвале TH-540</t>
  </si>
  <si>
    <t>КЦН, право работы на подземном автосамосвале ТОRO-35D</t>
  </si>
  <si>
    <t>КЦН, право работы на подземном автосамосвале ТОRO-40D</t>
  </si>
  <si>
    <t>8</t>
  </si>
  <si>
    <t>КЦН, право работы на СЗМ на открытых горных работах</t>
  </si>
  <si>
    <t xml:space="preserve">КЦН, право работы на транспортере "Charmec 6405ВЕ" </t>
  </si>
  <si>
    <t>КЦН, право работы на СЗУ "Charmec" фирмы "Normet"</t>
  </si>
  <si>
    <t>КЦН, право работы на СЗУ "Charmec 9805B"</t>
  </si>
  <si>
    <t>КЦН, право работы по маркированию электродетанаторов и капсюлей-детонаторов в металлических гильзах обжимными устройствами</t>
  </si>
  <si>
    <t>КЦН, право работы по резке металла с примененим сжиженных углеводородных газов (СУГ)</t>
  </si>
  <si>
    <t>КЦН, право работы по ремонту газосварочной и газорезательной аппаратуры</t>
  </si>
  <si>
    <t>КЦН, право эксплуатации оборудования, работающем на природном газе</t>
  </si>
  <si>
    <t>КЦН, электромонтер по ремонту и обслуживанию грузоподъемных машин и механизмов</t>
  </si>
  <si>
    <t>КЦН, право эксплуатации мобильной дробильно-сортировочной установки QA330 фирмы "Sandvik"</t>
  </si>
  <si>
    <t>КЦН, обучение операторов (водителей) смесительно-зарядных машин MEMU для изготовления эмульсионных взрывчатых веществ на открытых горных работах</t>
  </si>
  <si>
    <t>184</t>
  </si>
  <si>
    <t>176</t>
  </si>
  <si>
    <t>248</t>
  </si>
  <si>
    <t>450</t>
  </si>
  <si>
    <t>218</t>
  </si>
  <si>
    <t xml:space="preserve">Взрывник по специальным взрывным работам </t>
  </si>
  <si>
    <t>275</t>
  </si>
  <si>
    <t>144</t>
  </si>
  <si>
    <t>62</t>
  </si>
  <si>
    <t>80</t>
  </si>
  <si>
    <t>576</t>
  </si>
  <si>
    <t>288</t>
  </si>
  <si>
    <t>115,2</t>
  </si>
  <si>
    <t>43,2</t>
  </si>
  <si>
    <t>480</t>
  </si>
  <si>
    <t>236</t>
  </si>
  <si>
    <t>КЦН, монтаж и измерение параметров волоконно-оптических линий связи</t>
  </si>
  <si>
    <t>Токарь-расточник</t>
  </si>
  <si>
    <t>Машинист отвалообразователя</t>
  </si>
  <si>
    <t>Водитель электропогрузчика (электроштабелера)</t>
  </si>
  <si>
    <t>Моторист бетоносмесительных установок</t>
  </si>
  <si>
    <t>КЦН, "Химия аналитических процессов контроля производства концентратов"</t>
  </si>
  <si>
    <t>КЦН, право эксплуатации гидравлического молота (ОГР)</t>
  </si>
  <si>
    <t>КЦН, право эксплуатации и технического обслуживания гидравлического молота (ПГР)</t>
  </si>
  <si>
    <t>КЦН, право работы на буровой установке УБШ</t>
  </si>
  <si>
    <t>Оператор заправочных станций (заправка нефтепродуктами)</t>
  </si>
  <si>
    <t>КЦН, по обучению работников стоительству насыпного дорожного полотна с применением георешетки в подземных рудниках</t>
  </si>
  <si>
    <t>Оператор диспетчерской службы (автоматизированной системы диспетчеризации)</t>
  </si>
  <si>
    <t>Оператор заправочной станции (заправка газом)</t>
  </si>
  <si>
    <t>КЦН, выдача нарядов для работы в электроустановках</t>
  </si>
  <si>
    <t xml:space="preserve">Помощник машиниста электровоза </t>
  </si>
  <si>
    <t>Машинист железнодорожно-строительных машин</t>
  </si>
  <si>
    <t>КЦН, дистанционное управление буровыми установками Simba M6C, Simba E7C и контроль параметров их работы</t>
  </si>
  <si>
    <t>Электрослесарь по ремонту электрических машин</t>
  </si>
  <si>
    <t>Фильтровальщик</t>
  </si>
  <si>
    <t xml:space="preserve">Практическое обучении в СП </t>
  </si>
  <si>
    <t>200</t>
  </si>
  <si>
    <t>60</t>
  </si>
  <si>
    <t>72</t>
  </si>
  <si>
    <t>ПНР (студенты)</t>
  </si>
  <si>
    <t>Аппаратчик дозирования</t>
  </si>
  <si>
    <t>160</t>
  </si>
  <si>
    <t>128</t>
  </si>
  <si>
    <t>256</t>
  </si>
  <si>
    <t>Машинист подъемной машины</t>
  </si>
  <si>
    <t>Машинист крана (крановщик) (кран мостового типа)</t>
  </si>
  <si>
    <t>Машинист крана (крановщик) (др. типы кранов)</t>
  </si>
  <si>
    <t>Машинист крана (крановщик) (все типы кранов)</t>
  </si>
  <si>
    <t>Электромонтер охранно-пожарной сигнализации</t>
  </si>
  <si>
    <t>ПК (ПП)</t>
  </si>
  <si>
    <t xml:space="preserve"> </t>
  </si>
  <si>
    <t xml:space="preserve">Проходчик </t>
  </si>
  <si>
    <t>Заливщик свинцовооловянистых сплавов</t>
  </si>
  <si>
    <t>Машинист погрузочно-доставочной машины</t>
  </si>
  <si>
    <t>Машинист моечных установок</t>
  </si>
  <si>
    <t>Ведение подземных горных работ (профессиональные компетенции)</t>
  </si>
  <si>
    <t>188</t>
  </si>
  <si>
    <t>50</t>
  </si>
  <si>
    <t>Машинист бульдозера, водитель погрузчика (категория D)</t>
  </si>
  <si>
    <t>Водитель внедорожных мототранспортных средств (машинист самоходных машин кат. "А I")</t>
  </si>
  <si>
    <t>Машинист самоходных машин кат. "А III" (большегрузных автосамосвалов грузоподъемностью до 140 т)</t>
  </si>
  <si>
    <t>Машинист бульдозера (кат."Е"), водитель погрузчика (кат."D")</t>
  </si>
  <si>
    <t>Машинист бульдозера (кат. "Е"), машинист автогрейдера (кат. "D")</t>
  </si>
  <si>
    <t>Взрывник (на подземных горных работах)</t>
  </si>
  <si>
    <t>Контролёр измерительных приборов и специального инструмента</t>
  </si>
  <si>
    <t>Контролёр продукции обогащения</t>
  </si>
  <si>
    <t>КЦН, безопасные приемы работы, обеспечивающие недопущение сходов с рельс железнодорожных составов в подземном руднике</t>
  </si>
  <si>
    <t>КЦН, по обучению персонала по эксплуатации и обслуживанию фильтрованного оборудования на основе керамических фильтрующих элементов марки КДФ</t>
  </si>
  <si>
    <t>КЦН, право эксплуатации вибрационного уплотнителя грунта (катка) CS74B CATERPILLAR</t>
  </si>
  <si>
    <t>КЦН, право эксплуатации бензопилы STIHL MS 170, 180</t>
  </si>
  <si>
    <t>КЦН, право работы на подземном автосамосвале "МТ 42" компании Atlas Copco</t>
  </si>
  <si>
    <t>КЦН, право работы на подземном автосамосвале "Minetruck 436 B" компании Atlas Copco</t>
  </si>
  <si>
    <t>КЦН, право эксплуатации и обслуживания подземного автосамосвала TH-320 фирмы "Sandvik "</t>
  </si>
  <si>
    <t>КЦН, право эксплуатации пневматических перфораторов Atlas Copco</t>
  </si>
  <si>
    <t>КЦН, контроль рудничной атмосферы в подземных горных выработках</t>
  </si>
  <si>
    <t>КЦН, право работы на буровой установке "Минибур"</t>
  </si>
  <si>
    <t xml:space="preserve">Горнорабочий </t>
  </si>
  <si>
    <t>Изолировщик</t>
  </si>
  <si>
    <t>Машинист буровой установки (открытые горные работы)</t>
  </si>
  <si>
    <t>Машинист бульдозера (категория "Е")</t>
  </si>
  <si>
    <t>Машинист экскаватора (категория D)</t>
  </si>
  <si>
    <t>95</t>
  </si>
  <si>
    <t>55</t>
  </si>
  <si>
    <t xml:space="preserve">ПП </t>
  </si>
  <si>
    <t>69</t>
  </si>
  <si>
    <t>51</t>
  </si>
  <si>
    <t>90</t>
  </si>
  <si>
    <t>Машинист экскаватора (категория C)</t>
  </si>
  <si>
    <t>КЦН, применение процедуры Блокировка-Маркировка-Проверка (БМП), уровень "Эксперт"</t>
  </si>
  <si>
    <t>КЦН, применение процедуры Блокировка-Маркировка-Проверка (БМП), уровень "Пользователь"</t>
  </si>
  <si>
    <t>224</t>
  </si>
  <si>
    <t>Водитель погрузчика (категория D)</t>
  </si>
  <si>
    <t>КЦН, изучение основ обогащения полезных ископаемых и технологического регламента фабрики</t>
  </si>
  <si>
    <t>Фрезеровщик</t>
  </si>
  <si>
    <t>Оператор котельной (электрокотельной)</t>
  </si>
  <si>
    <t xml:space="preserve">Проходчик (импортная техника - на один тип машины: Аксера или Миниматик) </t>
  </si>
  <si>
    <t>КЦН, изучение устройства, правил эксплуатации и обслуживания газобалонных автомобилей</t>
  </si>
  <si>
    <t>КЦН, изучение основных вопросов инструкции №50 для работников подземных рудников</t>
  </si>
  <si>
    <t>КЦН, изучение безопасных приемов и методов работ при проведении ремонтных работ в подземных рудниках КФ АО "Апатит"</t>
  </si>
  <si>
    <t>КЦН, для слесарей по ремонту и обслуживанию подъемных сооружений и грузоподъемных механизмов</t>
  </si>
  <si>
    <t>КЦН, по обучению персонала горных участков подземных рудников КФ АО "Апатит" по определению признаков заколообразования, проявления горного давления, ведения работ на участках месторождений, склонных и опасных по горным ударам</t>
  </si>
  <si>
    <t>КЦН, для линейных руководителей КФ АО "Апатит" по изучению нарядной системы, технической документации, правил охраны труда и промышленной безопасности при производстве работ на подземных условиях труда</t>
  </si>
  <si>
    <t>КЦН, на право работы на самоходном подъемнике на гусеничной основе  "DINO 185 XTC" фирмы DINOlift</t>
  </si>
  <si>
    <t>КЦН, на право эксплуатации буровых установок алмазного колонкового бурения скважин DIAMEC-232</t>
  </si>
  <si>
    <t>КЦН, на право работы и обслуживания на станции дозирования отделения хвостового хозяйства (ОХХ) АНОФ-2</t>
  </si>
  <si>
    <t>КЦН, на право работы с кассетой насоса для перекачки бетона фирмы Normet</t>
  </si>
  <si>
    <t>КЦН, безопасное размещение и крепление грузов на автомобильных транспортных средствах</t>
  </si>
  <si>
    <t>КЦН, по обучению персонала, допускаемого к обслуживанию и ремонту сосудов, работающих под избыточным давлением</t>
  </si>
  <si>
    <t>КЦН, по обучению персонала, допускаемого к обслуживанию и ремонту трубопроводов</t>
  </si>
  <si>
    <t>Водитель транспортных средств категории "В" для управления транспортными средствами, оборудованными устройствами для подачи специальных световых и звуковых сигналов (ПК)</t>
  </si>
  <si>
    <t>Водитель транспортных средств категории "С" для управления транспортными средствами, оборудованными устройствами для подачи специальных световых и звуковых сигналов (ПК)</t>
  </si>
  <si>
    <t>КЦН, на право работы с отводчиком зарядного шланга (СЗМ)</t>
  </si>
  <si>
    <t>КЦН, подготовка персонала по эксплуатации и обслуживанию самоходных торкрет-установок MEYCO Cobra фирмы "Atlas Copco" (ПСМ)</t>
  </si>
  <si>
    <t>КЦН, право работы на подземном автосамосвале «AD45B» фирмы CATERPILLAR</t>
  </si>
  <si>
    <t>КЦН, право эксплуатации и обслуживанию бурового станка "НКР-100М", "НКР-100МР"</t>
  </si>
  <si>
    <t>КЦН, право эксплуатации буровых станков DM 45HP/ DML HP и их модификаций фирмы «Еpirok»</t>
  </si>
  <si>
    <t>КЦН, право обслуживания трубопроводов пара и горячей воды</t>
  </si>
  <si>
    <t>КЦН, по обучению персонала, эксплуатирующего подъемные сооружения на право управления кранами с пола и кранами, оснащенными системами дистанционного радиоуправления</t>
  </si>
  <si>
    <t xml:space="preserve">Машинист катка самоходного с гладкими вальцами </t>
  </si>
  <si>
    <t>48</t>
  </si>
  <si>
    <t>КЦН, на право управления кранами с пола и кранами, оснащенными системами дистанционного радиоуправления</t>
  </si>
  <si>
    <t>47</t>
  </si>
  <si>
    <t>КЦН, применение электрических систем взрывания, в том числе по ведению взрывных работ с применением электродетонаторов короткозамедленного, замедленного действия, а также использованию контрольно-измерительных и взрывных приборов (машинок)</t>
  </si>
  <si>
    <t>КЦН, право обслуживания баллоных одноступенчатых редукторов (регуляторов давления) газов и газовых смесей</t>
  </si>
  <si>
    <t>КЦН, по обучению персонала Кировского рудника, ответственного за контроль технического состояния самоходных машин</t>
  </si>
  <si>
    <t>КЦН, на право эксплуатации подземной самоходной машины "КРОТ"</t>
  </si>
  <si>
    <t>КЦН, на право эксплуатации подземной самоходной машины автогрейдер "PG10HA" фирмы PAUS</t>
  </si>
  <si>
    <t>КЦН, на право эксплуатации автосамосвала подземного AD30 фирмы "CATERPILLAR"</t>
  </si>
  <si>
    <t>Помощник машиниста тепловоза</t>
  </si>
  <si>
    <t>Слесарь по ремонту подвижного состава (тепловозов)</t>
  </si>
  <si>
    <t xml:space="preserve"> Машинист буровой установки (СБШ)</t>
  </si>
  <si>
    <t>теоретическое обучение, час</t>
  </si>
  <si>
    <t>производственное обучение, час</t>
  </si>
  <si>
    <t>ПП - программа переподготовки</t>
  </si>
  <si>
    <t>ПК- повышение квалификации</t>
  </si>
  <si>
    <t>ПНР - подготовка новых рабочих</t>
  </si>
  <si>
    <t>Водитель электропогрузчика (электроштабелера)
(для водителей автопогрузчиков)</t>
  </si>
  <si>
    <t>Машинист самоходных машин категории "С" 
(машинист погрузчика автомобильного)</t>
  </si>
  <si>
    <r>
      <t>вид обучения</t>
    </r>
    <r>
      <rPr>
        <sz val="10"/>
        <color rgb="FFFF0000"/>
        <rFont val="Arial"/>
        <family val="2"/>
        <charset val="204"/>
      </rPr>
      <t>*</t>
    </r>
  </si>
  <si>
    <r>
      <rPr>
        <b/>
        <sz val="14"/>
        <color rgb="FFFF0000"/>
        <rFont val="Times New Roman"/>
        <family val="1"/>
        <charset val="204"/>
      </rPr>
      <t>*</t>
    </r>
    <r>
      <rPr>
        <b/>
        <sz val="14"/>
        <rFont val="Times New Roman"/>
        <family val="1"/>
        <charset val="204"/>
      </rPr>
      <t xml:space="preserve"> Примечание:</t>
    </r>
  </si>
  <si>
    <t>ПП
 (2-я проф., 
не родственная)</t>
  </si>
  <si>
    <t>ПП
 (2-я проф., родственная)</t>
  </si>
  <si>
    <t>СПО- среднее профессиональное образование</t>
  </si>
  <si>
    <r>
      <rPr>
        <b/>
        <sz val="14"/>
        <color rgb="FFFF0000"/>
        <rFont val="Times New Roman"/>
        <family val="1"/>
        <charset val="204"/>
      </rPr>
      <t xml:space="preserve">** </t>
    </r>
    <r>
      <rPr>
        <b/>
        <sz val="14"/>
        <rFont val="Times New Roman"/>
        <family val="1"/>
        <charset val="204"/>
      </rPr>
      <t>Образование</t>
    </r>
  </si>
  <si>
    <t>ВО- высшее образование</t>
  </si>
  <si>
    <t>ПП
(электромонтер
 6 р)</t>
  </si>
  <si>
    <t>ПП 
(электромонтер, электромеханик)</t>
  </si>
  <si>
    <t>ПНР
 (студенты)</t>
  </si>
  <si>
    <t xml:space="preserve">Машинист электровоза шахтного </t>
  </si>
  <si>
    <r>
      <t>итого цена обучения</t>
    </r>
    <r>
      <rPr>
        <b/>
        <sz val="12"/>
        <rFont val="Arial"/>
        <family val="2"/>
        <charset val="204"/>
      </rPr>
      <t xml:space="preserve"> (практика)  </t>
    </r>
    <r>
      <rPr>
        <sz val="12"/>
        <rFont val="Arial"/>
        <family val="2"/>
        <charset val="204"/>
      </rPr>
      <t xml:space="preserve">
 1 чел 
(НДС не облагается)</t>
    </r>
  </si>
  <si>
    <t>Слесарь по контрольно-измерительным приборам и автоматике</t>
  </si>
  <si>
    <t>ПП
 **(СПО, ВО)</t>
  </si>
  <si>
    <t>КЦН, право работы машинистов погрузочно-доставочной машины в части правильной эксплуатации систем вентиляции, обогрева и кондиционирования кабин ПДМ</t>
  </si>
  <si>
    <t>КЦН, право эксплуатации погрузочно-доставочной машины "LH 203" фирмы SANDVIK</t>
  </si>
  <si>
    <t>КЦН, право работы на погрузочно-доставочной машины "Sandvik LH514"</t>
  </si>
  <si>
    <t>КЦН, право работы на погрузочно-доставочной машины "Sandvik LH410"</t>
  </si>
  <si>
    <t>КЦН, право работы на погрузочно-доставочной машины "ST 2D" фирмы "Atlas Copco"</t>
  </si>
  <si>
    <t>КЦН, право работы на погрузочно-доставочной машины "ST-14" фирмы "Atlas Copco"</t>
  </si>
  <si>
    <t>КЦН, право работы на погрузо-доставочной машины "ST-1030" фирмы "Atlas Copco"</t>
  </si>
  <si>
    <t>КЦН, право работы на погрузочно-доставочной машины "ЕST-1030"</t>
  </si>
  <si>
    <t>КЦН, право работы на погрузочно-доставочной машины "TORO 151Д"</t>
  </si>
  <si>
    <t>КЦН, право эксплуатации и техническому обслуживанию погрузочно-доставочной машины «CAT R1600Н» фирмы CATERPILLAR</t>
  </si>
  <si>
    <t>КЦН, право эксплуатации и техническому обслуживанию погрузочно-доставочной машины «CAT R1700G» фирмы CATERPILLAR</t>
  </si>
  <si>
    <t>КЦН, право эксплуатации погрузочно-доставочной машины "CAT R2900G" фирмы CATERPILLAR</t>
  </si>
  <si>
    <t>КЦН, право эксплуатации погрузочно-доставочной машины "KAMA WJ"</t>
  </si>
  <si>
    <t>КЦН, право работы на подземной самоходной машины Минка 18" фирмы "Паус"</t>
  </si>
  <si>
    <t>КЦН, право работы на подземной самоходной машины "Чармек 1605" и "Чармек 1610"</t>
  </si>
  <si>
    <t>КЦН, право работы на подземной самоходной машины "Hencon" компании изготовителя "Хенкон Сибирь"</t>
  </si>
  <si>
    <t>КЦН, право работы на подземной самоходной машины "Utilift 9905BT"</t>
  </si>
  <si>
    <t>КЦН, особенности эксплуатации подземной самоходной машины СКАЙМЕК</t>
  </si>
  <si>
    <t>КЦН, право работы на подземной самоходной машины "Scamec"</t>
  </si>
  <si>
    <t>КЦН, право работы на подземной самоходной машины "РБО" фирмы Normet</t>
  </si>
  <si>
    <t>КЦН, право работы на подземной самоходной машины "Спреймек 7110 WPC"</t>
  </si>
  <si>
    <t>КЦН, право работы на подземной самоходной машины TRANSVERS TANKER фирмы HENCON</t>
  </si>
  <si>
    <t>КЦН, право эксплуатации подземной самоходной машины "Transvers Scaler (Кровлеоборщик)" фирмы HENCON</t>
  </si>
  <si>
    <t>КЦН, право эксплуатации и технического обслуживания подземной самоходной машины «Transvers S-Lift» фирмы HENCON (для осмотра и крепления горных выработок)</t>
  </si>
  <si>
    <t>КЦН, право работы на подземной самоходной машины "SCALETEC UV1" фирмы ATLAS COPCO</t>
  </si>
  <si>
    <t>КЦН, право эксплуатации подземной самоходной машины "UNIVERSA 50-2" фирмы PAUS</t>
  </si>
  <si>
    <t>КЦН, право работы на подземной самоходной машины "Paus UNI 50-3"</t>
  </si>
  <si>
    <t>КЦН, право эксплуатации  подземной самоходной машины "UTIMEC 1000" фирмы Normet</t>
  </si>
  <si>
    <t>КЦН, право работы на  подземной самоходной машины "Utimek 1000 Tyre" (колесосъемник)</t>
  </si>
  <si>
    <t>КЦН, право эксплуатации подземной самоходной машины "MULTIMEC" фирмы Normet</t>
  </si>
  <si>
    <t>КЦН, право работы на  подземной самоходной машины "UMV -1.5 t" фирмы HENCON (для перевозки персонала и оборудования с КМУ)</t>
  </si>
  <si>
    <t>КЦН, право работы на  подземной самоходной машины "UMV -1.5 t" фирмы HENCON (для перевозки персонала и оборудования с мачтовым подъемником)</t>
  </si>
  <si>
    <t>КЦН, на право работы на подземной самоходной машины "UTIMEC TRANSMIXER" фирмы Normet</t>
  </si>
  <si>
    <t>КЦН, на право работы на гидравлическом молоте фирмы "HAMMER RUS", установленном на базе погрузочно-доставочной машины "ST 1030" фирмы "Atlas Copco"</t>
  </si>
  <si>
    <t>КЦН, на право эксплуатации подземной самоходной машине "MILLER MINE"</t>
  </si>
  <si>
    <t>КЦН, на право эксплуатации подземной самоходной машине "TRANSVERS MIXER" фирмы "HENCON"</t>
  </si>
  <si>
    <t>Тракторист (категория «D»)</t>
  </si>
  <si>
    <t>Электромонтер по ремонту и обслуживанию электрооборудования</t>
  </si>
  <si>
    <t>Машинист на молотах, прессах и манипуляторах</t>
  </si>
  <si>
    <t>Водитель погрузчика (категория "В")</t>
  </si>
  <si>
    <t>Сверловщик</t>
  </si>
  <si>
    <t>Машинист (оператор) крана-манипулятора</t>
  </si>
  <si>
    <t>КЦН, «Изучение вопросов охраны труда, промышленной безопасности  и безопасных приемов выполнения работ для ремонтного персонала Цеха сервисного обслуживания КФ АО «Апатит»</t>
  </si>
  <si>
    <t xml:space="preserve">Чистильщик металла отливок, изделий и деталей </t>
  </si>
  <si>
    <t>КЦН, на право работы ПСМ "Utimec Lube" фирмы "NORMET"</t>
  </si>
  <si>
    <t xml:space="preserve">КЦН, на право эксплуатации подземной самоходной машины
«Transvers Charger» фирмы «HENCON»
</t>
  </si>
  <si>
    <t>Слесарь по обслуживанию и ремонту оборудования</t>
  </si>
  <si>
    <t>КЦН, право эксплуатации и технического обслуживания подземной самоходной машины «Transvers S-Lift» фирмы HENCON (платформа с ножничным подъемником)</t>
  </si>
  <si>
    <t>ПП
 (водитель)</t>
  </si>
  <si>
    <t>Пропитчик электротехнических изделий</t>
  </si>
  <si>
    <t xml:space="preserve">КЦН, для ремонтного персонала ЦСО КФ АО «Апатит»
по изучению приемов воздействия 
на органы управления самоходной техники
</t>
  </si>
  <si>
    <t xml:space="preserve">КЦН, для линейных руководителей ЦСО 
КФ АО «Апатит» по изучению нарядной системы
</t>
  </si>
  <si>
    <t xml:space="preserve">КЦН, для обучения слесарей-ремонтников безопасным приемам выполнения работ при производстве ремонтов и технического обслуживания самоходной техники
</t>
  </si>
  <si>
    <t xml:space="preserve">КЦН, на право эксплуатации буровой установки «DD320», «DD321» 
</t>
  </si>
  <si>
    <t>КЦН, на право эксплуатации подземной самоходной машины «Spraymec» фирмы «NORMET» (для торкретирования горных выработок).</t>
  </si>
  <si>
    <r>
      <rPr>
        <b/>
        <sz val="10"/>
        <rFont val="Arial"/>
        <family val="2"/>
        <charset val="204"/>
      </rPr>
      <t xml:space="preserve">Первичное обучение </t>
    </r>
    <r>
      <rPr>
        <sz val="10"/>
        <rFont val="Arial"/>
        <family val="2"/>
        <charset val="204"/>
      </rPr>
      <t xml:space="preserve">Основная профессиональная программа повышения квалификации водителей, 
осуществляющих перевозки опасных грузов в
соответствии с соглашением о 
международной дорожной перевозке опасных грузов 
(базовый курс):
</t>
    </r>
  </si>
  <si>
    <r>
      <rPr>
        <b/>
        <sz val="10"/>
        <rFont val="Arial"/>
        <family val="2"/>
        <charset val="204"/>
      </rPr>
      <t>Первичное обучение</t>
    </r>
    <r>
      <rPr>
        <sz val="10"/>
        <rFont val="Arial"/>
        <family val="2"/>
        <charset val="204"/>
      </rPr>
      <t xml:space="preserve"> Основная профессиональная программа повышения квалификации водителей, осуществляющих перевоз-ки опасных грузов в соответствии с соглашением о международ-ной дорожной перевозке опасных грузов 
(специализированный курс по перевозке веществ и изделий клас-са 1)
</t>
    </r>
  </si>
  <si>
    <r>
      <rPr>
        <b/>
        <sz val="10"/>
        <rFont val="Arial"/>
        <family val="2"/>
        <charset val="204"/>
      </rPr>
      <t>Первичное обучение</t>
    </r>
    <r>
      <rPr>
        <sz val="10"/>
        <rFont val="Arial"/>
        <family val="2"/>
        <charset val="204"/>
      </rPr>
      <t xml:space="preserve"> Основная профессиональная программа повышения квалификации водителей, осуществляющих перевозки опасных грузов в соответствии с соглашением о международной дорожной перевозке опасных грузов (специализированный курс по перевозке в цистернах)</t>
    </r>
  </si>
  <si>
    <r>
      <rPr>
        <b/>
        <sz val="10"/>
        <rFont val="Arial"/>
        <family val="2"/>
        <charset val="204"/>
      </rPr>
      <t>Повторное обучение</t>
    </r>
    <r>
      <rPr>
        <sz val="10"/>
        <rFont val="Arial"/>
        <family val="2"/>
        <charset val="204"/>
      </rPr>
      <t xml:space="preserve"> Основная профессиональная программа повышения квалификации водителей, 
осуществляющих перевозки опасных грузов в
соответствии с соглашением о 
международной дорожной перевозке опасных грузов 
(базовый курс):
</t>
    </r>
  </si>
  <si>
    <r>
      <rPr>
        <b/>
        <sz val="10"/>
        <rFont val="Arial"/>
        <family val="2"/>
        <charset val="204"/>
      </rPr>
      <t xml:space="preserve">Повторное обучение </t>
    </r>
    <r>
      <rPr>
        <sz val="10"/>
        <rFont val="Arial"/>
        <family val="2"/>
        <charset val="204"/>
      </rPr>
      <t xml:space="preserve">Основная профессиональная программа повышения квалификации водителей, осуществляющих перевоз-ки опасных грузов в соответствии с соглашением о международ-ной дорожной перевозке опасных грузов 
(специализированный курс по перевозке веществ и изделий клас-са 1)
</t>
    </r>
  </si>
  <si>
    <r>
      <rPr>
        <b/>
        <sz val="10"/>
        <rFont val="Arial"/>
        <family val="2"/>
        <charset val="204"/>
      </rPr>
      <t>Повторное обучение</t>
    </r>
    <r>
      <rPr>
        <sz val="10"/>
        <rFont val="Arial"/>
        <family val="2"/>
        <charset val="204"/>
      </rPr>
      <t xml:space="preserve">  Основная профессиональная программа повышения квалификации водителей, осуществляющих перевозки опасных грузов в соответствии с соглашением о международной дорожной перевозке опасных грузов (специализированный курс по перевозке в цистернах)</t>
    </r>
  </si>
  <si>
    <t>СТОИМОСТИ ОБУЧЕНИЯ В КФ АО "АПАТИТ" УЧЕБНЫЙ ЦЕНТР</t>
  </si>
  <si>
    <t>Механизатор комплексной бригады по погрузочно-разгрузочным работам</t>
  </si>
  <si>
    <t>КЦН, на право эксплуатации подземной самоходной машины «BIS 20» фирмы «TITAN»
КЦН, (для торкретирования горных выработок)</t>
  </si>
  <si>
    <t>КЦН, Предварительное обучение безопасным методам работников, принимаемых на подземные работы и ранее  НЕ работавших на ПГР</t>
  </si>
  <si>
    <t>КЦН, Предварительное обучение безопасным методам работников, принимаемых на подземные работы и ранее работавших на ПГР</t>
  </si>
  <si>
    <r>
      <t>итого цена обучения</t>
    </r>
    <r>
      <rPr>
        <b/>
        <sz val="10"/>
        <rFont val="Arial"/>
        <family val="2"/>
        <charset val="204"/>
      </rPr>
      <t xml:space="preserve"> за теорию  </t>
    </r>
    <r>
      <rPr>
        <sz val="10"/>
        <rFont val="Arial"/>
        <family val="2"/>
        <charset val="204"/>
      </rPr>
      <t xml:space="preserve">
 1 чел 
( без учета НДС)</t>
    </r>
  </si>
  <si>
    <r>
      <t>итого цена обучения</t>
    </r>
    <r>
      <rPr>
        <b/>
        <sz val="10"/>
        <rFont val="Arial"/>
        <family val="2"/>
        <charset val="204"/>
      </rPr>
      <t xml:space="preserve"> (практика)  </t>
    </r>
    <r>
      <rPr>
        <sz val="10"/>
        <rFont val="Arial"/>
        <family val="2"/>
        <charset val="204"/>
      </rPr>
      <t xml:space="preserve">
 1 чел 
(без учета НДС)</t>
    </r>
  </si>
  <si>
    <t>действует с 01.09.2023г.</t>
  </si>
  <si>
    <t>Машинист погрузочной машины</t>
  </si>
  <si>
    <r>
      <t>итого цена обучения</t>
    </r>
    <r>
      <rPr>
        <b/>
        <sz val="10"/>
        <rFont val="Arial"/>
        <family val="2"/>
        <charset val="204"/>
      </rPr>
      <t xml:space="preserve"> за теорию  </t>
    </r>
    <r>
      <rPr>
        <sz val="10"/>
        <rFont val="Arial"/>
        <family val="2"/>
        <charset val="204"/>
      </rPr>
      <t xml:space="preserve">
 1 чел 
(с учетом НДС)</t>
    </r>
  </si>
  <si>
    <r>
      <t>итого цена обучения</t>
    </r>
    <r>
      <rPr>
        <b/>
        <sz val="10"/>
        <rFont val="Arial"/>
        <family val="2"/>
        <charset val="204"/>
      </rPr>
      <t xml:space="preserve"> (практика)  </t>
    </r>
    <r>
      <rPr>
        <sz val="10"/>
        <rFont val="Arial"/>
        <family val="2"/>
        <charset val="204"/>
      </rPr>
      <t xml:space="preserve">
 1 чел 
(с учетом НДС)</t>
    </r>
  </si>
  <si>
    <t>УТВЕРЖДЕН</t>
  </si>
  <si>
    <t>исполнительным директором КФ АО  "Апатит"</t>
  </si>
  <si>
    <t>К.Л. Кучуром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</si>
</sst>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0.0"/>
    <numFmt numFmtId="166" formatCode="_-* #,##0.00_р_._-;\-* #,##0.00_р_._-;_-* &quot;-&quot;??_р_._-;_-@_-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Times New Roman"/>
      <family val="1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4" fillId="0" borderId="0"/>
    <xf numFmtId="0" fontId="1" fillId="0" borderId="0"/>
    <xf numFmtId="0" fontId="25" fillId="0" borderId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47">
    <xf numFmtId="0" fontId="0" fillId="0" borderId="0" xfId="0"/>
    <xf numFmtId="49" fontId="4" fillId="0" borderId="0" xfId="0" applyNumberFormat="1" applyFont="1" applyFill="1" applyAlignment="1">
      <alignment vertical="center" wrapText="1"/>
    </xf>
    <xf numFmtId="49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 wrapText="1"/>
    </xf>
    <xf numFmtId="0" fontId="0" fillId="0" borderId="0" xfId="0" applyFill="1"/>
    <xf numFmtId="0" fontId="3" fillId="0" borderId="0" xfId="0" applyFont="1"/>
    <xf numFmtId="0" fontId="0" fillId="0" borderId="0" xfId="0" applyAlignment="1">
      <alignment vertical="center" wrapText="1"/>
    </xf>
    <xf numFmtId="0" fontId="7" fillId="0" borderId="0" xfId="0" applyFont="1" applyAlignment="1"/>
    <xf numFmtId="0" fontId="9" fillId="0" borderId="0" xfId="0" applyFont="1" applyFill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" fontId="10" fillId="0" borderId="1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center" vertical="top" wrapText="1"/>
    </xf>
    <xf numFmtId="10" fontId="10" fillId="0" borderId="1" xfId="0" applyNumberFormat="1" applyFont="1" applyFill="1" applyBorder="1" applyAlignment="1">
      <alignment horizontal="center" vertical="top" wrapText="1"/>
    </xf>
    <xf numFmtId="10" fontId="12" fillId="0" borderId="1" xfId="0" applyNumberFormat="1" applyFont="1" applyFill="1" applyBorder="1" applyAlignment="1">
      <alignment vertical="top" wrapText="1"/>
    </xf>
    <xf numFmtId="4" fontId="12" fillId="0" borderId="1" xfId="0" applyNumberFormat="1" applyFont="1" applyFill="1" applyBorder="1" applyAlignment="1">
      <alignment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vertical="top" wrapText="1"/>
    </xf>
    <xf numFmtId="0" fontId="0" fillId="2" borderId="0" xfId="0" applyFill="1"/>
    <xf numFmtId="49" fontId="17" fillId="0" borderId="5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Fill="1" applyBorder="1" applyAlignment="1">
      <alignment vertical="center" wrapText="1"/>
    </xf>
    <xf numFmtId="4" fontId="19" fillId="0" borderId="5" xfId="0" applyNumberFormat="1" applyFont="1" applyFill="1" applyBorder="1" applyAlignment="1">
      <alignment vertical="center" wrapText="1"/>
    </xf>
    <xf numFmtId="10" fontId="19" fillId="0" borderId="5" xfId="0" applyNumberFormat="1" applyFont="1" applyFill="1" applyBorder="1" applyAlignment="1">
      <alignment vertical="center" wrapText="1"/>
    </xf>
    <xf numFmtId="4" fontId="20" fillId="0" borderId="5" xfId="0" applyNumberFormat="1" applyFont="1" applyFill="1" applyBorder="1" applyAlignment="1">
      <alignment vertical="center" wrapText="1"/>
    </xf>
    <xf numFmtId="4" fontId="20" fillId="0" borderId="6" xfId="0" applyNumberFormat="1" applyFont="1" applyFill="1" applyBorder="1" applyAlignment="1">
      <alignment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9" fontId="22" fillId="0" borderId="5" xfId="0" applyNumberFormat="1" applyFont="1" applyFill="1" applyBorder="1" applyAlignment="1">
      <alignment horizontal="center" vertical="center" wrapText="1"/>
    </xf>
    <xf numFmtId="4" fontId="23" fillId="0" borderId="5" xfId="0" applyNumberFormat="1" applyFont="1" applyFill="1" applyBorder="1" applyAlignment="1">
      <alignment vertical="center" wrapText="1"/>
    </xf>
    <xf numFmtId="10" fontId="23" fillId="0" borderId="5" xfId="0" applyNumberFormat="1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vertical="center" wrapText="1"/>
    </xf>
    <xf numFmtId="10" fontId="19" fillId="0" borderId="1" xfId="0" applyNumberFormat="1" applyFont="1" applyFill="1" applyBorder="1" applyAlignment="1">
      <alignment vertical="center" wrapText="1"/>
    </xf>
    <xf numFmtId="4" fontId="20" fillId="0" borderId="2" xfId="0" applyNumberFormat="1" applyFont="1" applyFill="1" applyBorder="1" applyAlignment="1">
      <alignment vertical="center" wrapText="1"/>
    </xf>
    <xf numFmtId="4" fontId="23" fillId="0" borderId="1" xfId="0" applyNumberFormat="1" applyFont="1" applyFill="1" applyBorder="1" applyAlignment="1">
      <alignment vertical="center" wrapText="1"/>
    </xf>
    <xf numFmtId="10" fontId="23" fillId="0" borderId="1" xfId="0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3" fontId="20" fillId="0" borderId="5" xfId="0" applyNumberFormat="1" applyFont="1" applyFill="1" applyBorder="1" applyAlignment="1">
      <alignment horizontal="center" vertical="center" wrapText="1"/>
    </xf>
    <xf numFmtId="10" fontId="20" fillId="0" borderId="5" xfId="0" applyNumberFormat="1" applyFont="1" applyFill="1" applyBorder="1" applyAlignment="1">
      <alignment vertical="center" wrapText="1"/>
    </xf>
    <xf numFmtId="10" fontId="20" fillId="0" borderId="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Alignment="1"/>
    <xf numFmtId="0" fontId="5" fillId="0" borderId="0" xfId="0" applyFont="1" applyFill="1" applyAlignment="1">
      <alignment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 wrapText="1"/>
    </xf>
    <xf numFmtId="0" fontId="22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1" xfId="0" applyFont="1" applyFill="1" applyBorder="1"/>
    <xf numFmtId="49" fontId="26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/>
    <xf numFmtId="0" fontId="16" fillId="0" borderId="1" xfId="0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165" fontId="10" fillId="0" borderId="5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/>
    <xf numFmtId="165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" fontId="10" fillId="0" borderId="1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wrapText="1"/>
    </xf>
    <xf numFmtId="49" fontId="4" fillId="2" borderId="0" xfId="0" applyNumberFormat="1" applyFont="1" applyFill="1" applyAlignment="1">
      <alignment vertical="center" wrapText="1"/>
    </xf>
    <xf numFmtId="0" fontId="6" fillId="0" borderId="0" xfId="0" applyFont="1" applyFill="1" applyAlignment="1"/>
    <xf numFmtId="0" fontId="7" fillId="0" borderId="0" xfId="0" applyFont="1" applyFill="1" applyAlignment="1">
      <alignment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3" fontId="12" fillId="2" borderId="5" xfId="0" applyNumberFormat="1" applyFont="1" applyFill="1" applyBorder="1" applyAlignment="1">
      <alignment horizontal="center" vertical="center" wrapText="1"/>
    </xf>
    <xf numFmtId="4" fontId="20" fillId="2" borderId="5" xfId="0" applyNumberFormat="1" applyFont="1" applyFill="1" applyBorder="1" applyAlignment="1">
      <alignment vertical="center" wrapText="1"/>
    </xf>
    <xf numFmtId="3" fontId="20" fillId="2" borderId="5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vertical="center" wrapText="1"/>
    </xf>
    <xf numFmtId="10" fontId="20" fillId="2" borderId="5" xfId="0" applyNumberFormat="1" applyFont="1" applyFill="1" applyBorder="1" applyAlignment="1">
      <alignment vertical="center" wrapText="1"/>
    </xf>
    <xf numFmtId="10" fontId="20" fillId="2" borderId="1" xfId="0" applyNumberFormat="1" applyFont="1" applyFill="1" applyBorder="1" applyAlignment="1">
      <alignment vertical="center" wrapText="1"/>
    </xf>
    <xf numFmtId="4" fontId="20" fillId="2" borderId="2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49" fontId="27" fillId="0" borderId="0" xfId="0" applyNumberFormat="1" applyFont="1" applyFill="1" applyAlignment="1">
      <alignment vertical="center" wrapText="1"/>
    </xf>
    <xf numFmtId="49" fontId="28" fillId="0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1" xfId="0" applyFont="1" applyBorder="1" applyAlignment="1">
      <alignment horizontal="center"/>
    </xf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0" fillId="0" borderId="0" xfId="0" applyFont="1"/>
    <xf numFmtId="0" fontId="9" fillId="0" borderId="0" xfId="0" applyFont="1" applyBorder="1"/>
    <xf numFmtId="0" fontId="30" fillId="0" borderId="0" xfId="0" applyFont="1" applyBorder="1"/>
    <xf numFmtId="0" fontId="9" fillId="0" borderId="0" xfId="0" applyFont="1"/>
    <xf numFmtId="4" fontId="31" fillId="0" borderId="1" xfId="0" applyNumberFormat="1" applyFont="1" applyFill="1" applyBorder="1" applyAlignment="1">
      <alignment horizontal="center" vertical="top" wrapText="1"/>
    </xf>
    <xf numFmtId="49" fontId="31" fillId="0" borderId="5" xfId="0" applyNumberFormat="1" applyFont="1" applyFill="1" applyBorder="1" applyAlignment="1">
      <alignment horizontal="center" vertical="center" wrapText="1"/>
    </xf>
    <xf numFmtId="4" fontId="31" fillId="0" borderId="1" xfId="0" applyNumberFormat="1" applyFont="1" applyFill="1" applyBorder="1" applyAlignment="1">
      <alignment vertical="center" wrapText="1"/>
    </xf>
    <xf numFmtId="0" fontId="30" fillId="2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 wrapText="1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Alignment="1"/>
    <xf numFmtId="0" fontId="2" fillId="0" borderId="0" xfId="0" applyFont="1"/>
    <xf numFmtId="0" fontId="38" fillId="0" borderId="0" xfId="0" applyFont="1" applyBorder="1"/>
    <xf numFmtId="0" fontId="3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left" vertical="center" wrapText="1"/>
    </xf>
    <xf numFmtId="0" fontId="4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39" fillId="0" borderId="0" xfId="0" applyFont="1" applyAlignment="1"/>
    <xf numFmtId="49" fontId="10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4" fontId="31" fillId="0" borderId="6" xfId="0" applyNumberFormat="1" applyFont="1" applyFill="1" applyBorder="1" applyAlignment="1">
      <alignment vertical="center" wrapText="1"/>
    </xf>
    <xf numFmtId="4" fontId="31" fillId="0" borderId="2" xfId="0" applyNumberFormat="1" applyFont="1" applyFill="1" applyBorder="1" applyAlignment="1">
      <alignment vertical="center" wrapText="1"/>
    </xf>
    <xf numFmtId="4" fontId="33" fillId="0" borderId="2" xfId="0" applyNumberFormat="1" applyFont="1" applyFill="1" applyBorder="1" applyAlignment="1">
      <alignment vertical="center" wrapText="1"/>
    </xf>
    <xf numFmtId="4" fontId="31" fillId="2" borderId="2" xfId="0" applyNumberFormat="1" applyFont="1" applyFill="1" applyBorder="1" applyAlignment="1">
      <alignment vertical="center" wrapText="1"/>
    </xf>
    <xf numFmtId="0" fontId="34" fillId="0" borderId="2" xfId="0" applyFont="1" applyFill="1" applyBorder="1" applyAlignment="1">
      <alignment vertical="center" wrapText="1"/>
    </xf>
    <xf numFmtId="4" fontId="33" fillId="2" borderId="2" xfId="0" applyNumberFormat="1" applyFont="1" applyFill="1" applyBorder="1" applyAlignment="1">
      <alignment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30" fillId="0" borderId="0" xfId="0" applyFont="1" applyFill="1"/>
    <xf numFmtId="49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0" borderId="0" xfId="0" applyAlignment="1"/>
    <xf numFmtId="0" fontId="42" fillId="0" borderId="0" xfId="0" applyFont="1" applyAlignment="1">
      <alignment horizontal="center"/>
    </xf>
    <xf numFmtId="0" fontId="42" fillId="3" borderId="0" xfId="0" applyFont="1" applyFill="1" applyAlignment="1">
      <alignment horizontal="center"/>
    </xf>
    <xf numFmtId="0" fontId="34" fillId="0" borderId="0" xfId="0" applyFont="1" applyAlignment="1"/>
    <xf numFmtId="49" fontId="8" fillId="3" borderId="0" xfId="0" applyNumberFormat="1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49" fontId="28" fillId="0" borderId="0" xfId="0" applyNumberFormat="1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/>
    <xf numFmtId="0" fontId="3" fillId="3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49" fontId="27" fillId="0" borderId="0" xfId="0" applyNumberFormat="1" applyFont="1" applyFill="1" applyAlignment="1">
      <alignment horizontal="left" vertical="center" wrapText="1"/>
    </xf>
    <xf numFmtId="14" fontId="39" fillId="0" borderId="0" xfId="0" applyNumberFormat="1" applyFont="1" applyAlignment="1">
      <alignment horizontal="left" vertical="center"/>
    </xf>
    <xf numFmtId="0" fontId="39" fillId="0" borderId="0" xfId="0" applyFont="1" applyAlignment="1">
      <alignment horizontal="left" vertical="center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Финансовый 2" xfId="4"/>
    <cellStyle name="Финансовый 3" xfId="5"/>
    <cellStyle name="Финансовый 4" xfId="6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51"/>
  <sheetViews>
    <sheetView showGridLines="0" tabSelected="1" zoomScale="70" zoomScaleNormal="70" workbookViewId="0">
      <selection activeCell="Y17" sqref="Y17"/>
    </sheetView>
  </sheetViews>
  <sheetFormatPr defaultRowHeight="15.75" x14ac:dyDescent="0.25"/>
  <cols>
    <col min="1" max="1" width="5.5703125" style="89" customWidth="1"/>
    <col min="2" max="2" width="85.28515625" style="1" customWidth="1"/>
    <col min="3" max="3" width="19.28515625" style="2" customWidth="1"/>
    <col min="4" max="4" width="9.5703125" style="2" customWidth="1"/>
    <col min="5" max="6" width="14.5703125" style="3" customWidth="1"/>
    <col min="7" max="7" width="11.42578125" style="3" customWidth="1"/>
    <col min="8" max="8" width="9.5703125" style="3" customWidth="1"/>
    <col min="9" max="9" width="9.42578125" hidden="1" customWidth="1"/>
    <col min="10" max="10" width="16.85546875" hidden="1" customWidth="1"/>
    <col min="11" max="11" width="5.85546875" hidden="1" customWidth="1"/>
    <col min="12" max="12" width="13.7109375" hidden="1" customWidth="1"/>
    <col min="13" max="13" width="9.7109375" style="4" hidden="1" customWidth="1"/>
    <col min="14" max="14" width="5.140625" hidden="1" customWidth="1"/>
    <col min="15" max="15" width="6.28515625" hidden="1" customWidth="1"/>
    <col min="16" max="16" width="5.42578125" hidden="1" customWidth="1"/>
    <col min="17" max="17" width="2.42578125" hidden="1" customWidth="1"/>
    <col min="18" max="18" width="3.5703125" hidden="1" customWidth="1"/>
    <col min="19" max="19" width="5.140625" hidden="1" customWidth="1"/>
    <col min="20" max="20" width="3" hidden="1" customWidth="1"/>
    <col min="21" max="21" width="4.28515625" style="4" hidden="1" customWidth="1"/>
    <col min="22" max="22" width="5.140625" hidden="1" customWidth="1"/>
    <col min="23" max="23" width="5.42578125" hidden="1" customWidth="1"/>
    <col min="24" max="24" width="4.5703125" hidden="1" customWidth="1"/>
    <col min="25" max="25" width="14" customWidth="1"/>
    <col min="26" max="26" width="15.5703125" customWidth="1"/>
    <col min="27" max="27" width="15.85546875" customWidth="1"/>
    <col min="28" max="29" width="13.85546875" hidden="1" customWidth="1"/>
    <col min="30" max="30" width="15.85546875" hidden="1" customWidth="1"/>
    <col min="31" max="31" width="10" hidden="1" customWidth="1"/>
    <col min="32" max="32" width="11.42578125" hidden="1" customWidth="1"/>
    <col min="33" max="33" width="9.140625" hidden="1" customWidth="1"/>
    <col min="34" max="35" width="12.140625" hidden="1" customWidth="1"/>
    <col min="36" max="36" width="11" hidden="1" customWidth="1"/>
    <col min="37" max="37" width="9.140625" hidden="1" customWidth="1"/>
    <col min="38" max="38" width="10.5703125" hidden="1" customWidth="1"/>
    <col min="39" max="39" width="11.85546875" hidden="1" customWidth="1"/>
    <col min="40" max="40" width="9.140625" hidden="1" customWidth="1"/>
    <col min="41" max="41" width="11.5703125" hidden="1" customWidth="1"/>
    <col min="42" max="42" width="16.5703125" style="4" hidden="1" customWidth="1"/>
    <col min="43" max="43" width="14.5703125" customWidth="1"/>
    <col min="44" max="44" width="21.5703125" hidden="1" customWidth="1"/>
    <col min="45" max="45" width="17.42578125" style="19" hidden="1" customWidth="1"/>
    <col min="46" max="46" width="11.42578125" style="19" hidden="1" customWidth="1"/>
    <col min="47" max="47" width="9.140625" style="19" hidden="1" customWidth="1"/>
    <col min="48" max="48" width="12.85546875" style="19" hidden="1" customWidth="1"/>
    <col min="49" max="49" width="9.140625" style="19" hidden="1" customWidth="1"/>
    <col min="50" max="50" width="13.5703125" style="19" hidden="1" customWidth="1"/>
    <col min="51" max="51" width="10.5703125" style="19" hidden="1" customWidth="1"/>
    <col min="52" max="52" width="9.140625" style="19" hidden="1" customWidth="1"/>
    <col min="53" max="53" width="11.42578125" style="19" hidden="1" customWidth="1"/>
    <col min="54" max="54" width="9.5703125" style="19" hidden="1" customWidth="1"/>
    <col min="55" max="56" width="9.140625" style="19" hidden="1" customWidth="1"/>
    <col min="57" max="57" width="11.42578125" style="19" hidden="1" customWidth="1"/>
    <col min="58" max="59" width="9.140625" style="19" hidden="1" customWidth="1"/>
    <col min="60" max="60" width="1.5703125" style="4" hidden="1" customWidth="1"/>
    <col min="61" max="61" width="21.42578125" style="100" hidden="1" customWidth="1"/>
    <col min="62" max="62" width="16" customWidth="1"/>
    <col min="63" max="63" width="8.85546875" style="19"/>
    <col min="67" max="67" width="9.5703125" customWidth="1"/>
  </cols>
  <sheetData>
    <row r="1" spans="1:63" ht="21.75" customHeight="1" x14ac:dyDescent="0.25"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 s="93"/>
      <c r="BK1"/>
    </row>
    <row r="2" spans="1:63" ht="21.75" customHeight="1" x14ac:dyDescent="0.3">
      <c r="B2" s="69"/>
      <c r="C2" s="45"/>
      <c r="D2" s="45"/>
      <c r="E2" s="45"/>
      <c r="F2" s="108"/>
      <c r="G2" s="45"/>
      <c r="H2" s="87"/>
      <c r="I2" s="45"/>
      <c r="J2" s="45"/>
      <c r="K2" s="45"/>
      <c r="L2" s="45"/>
      <c r="M2" s="6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146" t="s">
        <v>514</v>
      </c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3"/>
      <c r="BK2"/>
    </row>
    <row r="3" spans="1:63" ht="21.75" customHeight="1" x14ac:dyDescent="0.3">
      <c r="B3" s="70"/>
      <c r="C3" s="7"/>
      <c r="D3" s="7"/>
      <c r="E3" s="7"/>
      <c r="F3" s="7"/>
      <c r="G3" s="7"/>
      <c r="H3" s="88"/>
      <c r="I3" s="7"/>
      <c r="J3" s="7"/>
      <c r="K3" s="7"/>
      <c r="L3" s="7"/>
      <c r="M3" s="63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46" t="s">
        <v>515</v>
      </c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K3"/>
    </row>
    <row r="4" spans="1:63" ht="21.75" customHeight="1" x14ac:dyDescent="0.35">
      <c r="B4" s="63"/>
      <c r="C4" s="7"/>
      <c r="D4" s="7"/>
      <c r="E4" s="7"/>
      <c r="F4" s="7"/>
      <c r="G4" s="7"/>
      <c r="H4" s="88"/>
      <c r="I4" s="7"/>
      <c r="J4" s="7"/>
      <c r="K4" s="7"/>
      <c r="L4" s="7"/>
      <c r="M4" s="63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146" t="s">
        <v>516</v>
      </c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2"/>
      <c r="BF4" s="112"/>
      <c r="BG4" s="112"/>
      <c r="BH4" s="112"/>
      <c r="BI4" s="114"/>
      <c r="BK4"/>
    </row>
    <row r="5" spans="1:63" ht="21.75" customHeight="1" x14ac:dyDescent="0.3">
      <c r="B5" s="65"/>
      <c r="C5" s="45"/>
      <c r="D5" s="45"/>
      <c r="E5" s="45"/>
      <c r="F5" s="45"/>
      <c r="G5" s="45"/>
      <c r="H5" s="87"/>
      <c r="I5" s="45"/>
      <c r="J5" s="45"/>
      <c r="K5" s="45"/>
      <c r="L5" s="45"/>
      <c r="M5" s="6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145">
        <v>45170</v>
      </c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94"/>
      <c r="BK5"/>
    </row>
    <row r="6" spans="1:63" ht="33" customHeight="1" x14ac:dyDescent="0.25">
      <c r="B6" s="68"/>
      <c r="C6" s="45"/>
      <c r="D6" s="45"/>
      <c r="E6" s="45"/>
      <c r="F6" s="45"/>
      <c r="G6" s="45"/>
      <c r="H6" s="87"/>
      <c r="I6" s="45"/>
      <c r="J6" s="45"/>
      <c r="K6" s="45"/>
      <c r="L6" s="45"/>
      <c r="M6" s="6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9"/>
      <c r="BF6" s="109"/>
      <c r="BG6" s="109"/>
      <c r="BH6" s="109"/>
      <c r="BI6" s="110"/>
      <c r="BK6"/>
    </row>
    <row r="7" spans="1:63" x14ac:dyDescent="0.25">
      <c r="AB7" t="s">
        <v>340</v>
      </c>
      <c r="AS7"/>
      <c r="AT7"/>
      <c r="AU7"/>
      <c r="AV7"/>
      <c r="AW7"/>
      <c r="AX7"/>
      <c r="AY7"/>
      <c r="AZ7"/>
      <c r="BA7"/>
      <c r="BB7"/>
      <c r="BC7"/>
      <c r="BD7"/>
      <c r="BE7" s="6"/>
      <c r="BF7" s="6"/>
      <c r="BG7" s="6"/>
      <c r="BH7" s="6"/>
      <c r="BI7" s="94"/>
      <c r="BK7"/>
    </row>
    <row r="8" spans="1:63" x14ac:dyDescent="0.25">
      <c r="B8" s="128" t="s">
        <v>0</v>
      </c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30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95"/>
      <c r="BK8"/>
    </row>
    <row r="9" spans="1:63" ht="30.75" customHeight="1" x14ac:dyDescent="0.25">
      <c r="B9" s="128" t="s">
        <v>503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3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96"/>
      <c r="BK9"/>
    </row>
    <row r="10" spans="1:63" x14ac:dyDescent="0.25">
      <c r="B10" s="128" t="s">
        <v>1</v>
      </c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30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5"/>
      <c r="BF10" s="5"/>
      <c r="BG10" s="5"/>
      <c r="BH10" s="5"/>
      <c r="BI10" s="93"/>
      <c r="BK10"/>
    </row>
    <row r="11" spans="1:63" ht="15.75" customHeight="1" x14ac:dyDescent="0.25">
      <c r="B11" s="128" t="s">
        <v>2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35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5"/>
      <c r="BF11" s="5"/>
      <c r="BG11" s="5"/>
      <c r="BH11" s="5"/>
      <c r="BI11" s="96"/>
      <c r="BK11"/>
    </row>
    <row r="12" spans="1:63" ht="15.75" customHeight="1" x14ac:dyDescent="0.25"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35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/>
      <c r="BF12"/>
      <c r="BG12"/>
      <c r="BH12"/>
      <c r="BI12" s="93"/>
      <c r="BK12"/>
    </row>
    <row r="13" spans="1:63" x14ac:dyDescent="0.25">
      <c r="B13" s="128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30"/>
      <c r="N13" s="129"/>
      <c r="O13" s="129"/>
      <c r="P13" s="129"/>
      <c r="Q13" s="129"/>
      <c r="R13" s="129"/>
      <c r="S13" s="129"/>
      <c r="T13" s="129"/>
      <c r="U13" s="129"/>
      <c r="V13" s="129"/>
      <c r="W13" s="129"/>
      <c r="X13" s="129"/>
      <c r="Y13" s="129"/>
      <c r="Z13" s="118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96"/>
      <c r="BK13"/>
    </row>
    <row r="14" spans="1:63" x14ac:dyDescent="0.25">
      <c r="B14" s="128" t="s">
        <v>510</v>
      </c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93"/>
      <c r="BK14"/>
    </row>
    <row r="15" spans="1:63" ht="24" customHeight="1" x14ac:dyDescent="0.25">
      <c r="B15" s="91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8"/>
      <c r="N15" s="92"/>
      <c r="O15" s="92"/>
      <c r="P15" s="92"/>
      <c r="Q15" s="92"/>
      <c r="R15" s="92"/>
      <c r="S15" s="92"/>
      <c r="T15" s="92"/>
      <c r="U15" s="8"/>
      <c r="V15" s="92"/>
      <c r="W15" s="92"/>
      <c r="X15" s="92"/>
      <c r="Y15" s="92"/>
      <c r="Z15" s="118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96"/>
      <c r="BK15"/>
    </row>
    <row r="16" spans="1:63" ht="41.1" customHeight="1" x14ac:dyDescent="0.25">
      <c r="A16" s="90"/>
      <c r="B16" s="9"/>
      <c r="C16" s="10"/>
      <c r="D16" s="10"/>
      <c r="E16" s="136" t="s">
        <v>3</v>
      </c>
      <c r="F16" s="137"/>
      <c r="G16" s="138"/>
      <c r="H16" s="136" t="s">
        <v>4</v>
      </c>
      <c r="I16" s="137"/>
      <c r="J16" s="137"/>
      <c r="K16" s="137"/>
      <c r="L16" s="137"/>
      <c r="M16" s="142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43"/>
      <c r="AA16" s="140" t="s">
        <v>325</v>
      </c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/>
    </row>
    <row r="17" spans="1:71" s="72" customFormat="1" ht="84.75" customHeight="1" x14ac:dyDescent="0.25">
      <c r="A17" s="101" t="s">
        <v>5</v>
      </c>
      <c r="B17" s="21" t="s">
        <v>6</v>
      </c>
      <c r="C17" s="21" t="s">
        <v>428</v>
      </c>
      <c r="D17" s="23" t="s">
        <v>7</v>
      </c>
      <c r="E17" s="23" t="s">
        <v>421</v>
      </c>
      <c r="F17" s="21" t="s">
        <v>422</v>
      </c>
      <c r="G17" s="71" t="s">
        <v>8</v>
      </c>
      <c r="H17" s="23" t="s">
        <v>421</v>
      </c>
      <c r="I17" s="11" t="s">
        <v>9</v>
      </c>
      <c r="J17" s="11" t="s">
        <v>10</v>
      </c>
      <c r="K17" s="12" t="s">
        <v>11</v>
      </c>
      <c r="L17" s="11" t="s">
        <v>12</v>
      </c>
      <c r="M17" s="11" t="s">
        <v>13</v>
      </c>
      <c r="N17" s="13" t="s">
        <v>14</v>
      </c>
      <c r="O17" s="11" t="s">
        <v>15</v>
      </c>
      <c r="P17" s="14" t="s">
        <v>16</v>
      </c>
      <c r="Q17" s="15" t="s">
        <v>17</v>
      </c>
      <c r="R17" s="15" t="s">
        <v>18</v>
      </c>
      <c r="S17" s="14" t="s">
        <v>19</v>
      </c>
      <c r="T17" s="15" t="s">
        <v>20</v>
      </c>
      <c r="U17" s="16" t="s">
        <v>21</v>
      </c>
      <c r="V17" s="14" t="s">
        <v>22</v>
      </c>
      <c r="W17" s="15" t="s">
        <v>23</v>
      </c>
      <c r="X17" s="17" t="s">
        <v>24</v>
      </c>
      <c r="Y17" s="11" t="s">
        <v>508</v>
      </c>
      <c r="Z17" s="11" t="s">
        <v>512</v>
      </c>
      <c r="AA17" s="21" t="s">
        <v>422</v>
      </c>
      <c r="AB17" s="11" t="s">
        <v>25</v>
      </c>
      <c r="AC17" s="11"/>
      <c r="AD17" s="11" t="s">
        <v>26</v>
      </c>
      <c r="AE17" s="13" t="s">
        <v>14</v>
      </c>
      <c r="AF17" s="11" t="s">
        <v>27</v>
      </c>
      <c r="AG17" s="14" t="s">
        <v>16</v>
      </c>
      <c r="AH17" s="15" t="s">
        <v>17</v>
      </c>
      <c r="AI17" s="15" t="s">
        <v>18</v>
      </c>
      <c r="AJ17" s="15" t="s">
        <v>28</v>
      </c>
      <c r="AK17" s="14" t="s">
        <v>19</v>
      </c>
      <c r="AL17" s="15" t="s">
        <v>20</v>
      </c>
      <c r="AM17" s="15" t="s">
        <v>18</v>
      </c>
      <c r="AN17" s="14" t="s">
        <v>22</v>
      </c>
      <c r="AO17" s="15" t="s">
        <v>29</v>
      </c>
      <c r="AP17" s="18" t="s">
        <v>30</v>
      </c>
      <c r="AQ17" s="11" t="s">
        <v>509</v>
      </c>
      <c r="AR17" s="23" t="s">
        <v>31</v>
      </c>
      <c r="AS17" s="21" t="s">
        <v>422</v>
      </c>
      <c r="AT17" s="11" t="s">
        <v>32</v>
      </c>
      <c r="AU17" s="11" t="s">
        <v>33</v>
      </c>
      <c r="AV17" s="11" t="s">
        <v>26</v>
      </c>
      <c r="AW17" s="13" t="s">
        <v>14</v>
      </c>
      <c r="AX17" s="11" t="s">
        <v>27</v>
      </c>
      <c r="AY17" s="14" t="s">
        <v>16</v>
      </c>
      <c r="AZ17" s="15" t="s">
        <v>17</v>
      </c>
      <c r="BA17" s="15" t="s">
        <v>18</v>
      </c>
      <c r="BB17" s="15" t="s">
        <v>28</v>
      </c>
      <c r="BC17" s="14" t="s">
        <v>19</v>
      </c>
      <c r="BD17" s="15" t="s">
        <v>20</v>
      </c>
      <c r="BE17" s="15" t="s">
        <v>18</v>
      </c>
      <c r="BF17" s="14" t="s">
        <v>22</v>
      </c>
      <c r="BG17" s="15" t="s">
        <v>29</v>
      </c>
      <c r="BH17" s="18" t="s">
        <v>34</v>
      </c>
      <c r="BI17" s="97" t="s">
        <v>439</v>
      </c>
      <c r="BJ17" s="11" t="s">
        <v>513</v>
      </c>
      <c r="BK17" s="4"/>
      <c r="BL17" s="4"/>
      <c r="BM17" s="4"/>
      <c r="BN17" s="4"/>
      <c r="BO17" s="4"/>
      <c r="BP17" s="4"/>
      <c r="BQ17" s="4"/>
      <c r="BR17" s="4"/>
      <c r="BS17" s="4"/>
    </row>
    <row r="18" spans="1:71" s="61" customFormat="1" ht="12.75" customHeight="1" x14ac:dyDescent="0.25">
      <c r="A18" s="102"/>
      <c r="B18" s="60"/>
      <c r="C18" s="60"/>
      <c r="D18" s="20"/>
      <c r="E18" s="20"/>
      <c r="F18" s="59"/>
      <c r="G18" s="59"/>
      <c r="H18" s="59"/>
      <c r="I18" s="60"/>
      <c r="J18" s="60"/>
      <c r="K18" s="20"/>
      <c r="L18" s="20"/>
      <c r="M18" s="20"/>
      <c r="N18" s="20"/>
      <c r="O18" s="59"/>
      <c r="P18" s="60"/>
      <c r="Q18" s="60"/>
      <c r="R18" s="20"/>
      <c r="S18" s="20"/>
      <c r="T18" s="20"/>
      <c r="U18" s="20"/>
      <c r="V18" s="59"/>
      <c r="W18" s="60"/>
      <c r="X18" s="60"/>
      <c r="Y18" s="20"/>
      <c r="Z18" s="20"/>
      <c r="AA18" s="20"/>
      <c r="AB18" s="20"/>
      <c r="AC18" s="20"/>
      <c r="AD18" s="59"/>
      <c r="AE18" s="60"/>
      <c r="AF18" s="60"/>
      <c r="AG18" s="20"/>
      <c r="AH18" s="20"/>
      <c r="AI18" s="20"/>
      <c r="AJ18" s="20"/>
      <c r="AK18" s="59"/>
      <c r="AL18" s="60"/>
      <c r="AM18" s="60"/>
      <c r="AN18" s="20"/>
      <c r="AO18" s="20"/>
      <c r="AP18" s="20"/>
      <c r="AQ18" s="20"/>
      <c r="AR18" s="20" t="s">
        <v>56</v>
      </c>
      <c r="AS18" s="20" t="s">
        <v>42</v>
      </c>
      <c r="AT18" s="20" t="s">
        <v>43</v>
      </c>
      <c r="AU18" s="20" t="s">
        <v>44</v>
      </c>
      <c r="AV18" s="59">
        <v>5</v>
      </c>
      <c r="AW18" s="60" t="s">
        <v>45</v>
      </c>
      <c r="AX18" s="60" t="s">
        <v>46</v>
      </c>
      <c r="AY18" s="20" t="s">
        <v>47</v>
      </c>
      <c r="AZ18" s="20" t="s">
        <v>48</v>
      </c>
      <c r="BA18" s="20" t="s">
        <v>49</v>
      </c>
      <c r="BB18" s="20" t="s">
        <v>50</v>
      </c>
      <c r="BC18" s="59">
        <v>6</v>
      </c>
      <c r="BD18" s="60" t="s">
        <v>51</v>
      </c>
      <c r="BE18" s="60" t="s">
        <v>52</v>
      </c>
      <c r="BF18" s="20" t="s">
        <v>53</v>
      </c>
      <c r="BG18" s="20" t="s">
        <v>54</v>
      </c>
      <c r="BH18" s="20" t="s">
        <v>55</v>
      </c>
      <c r="BI18" s="98" t="s">
        <v>45</v>
      </c>
      <c r="BJ18" s="126"/>
      <c r="BK18" s="4"/>
      <c r="BL18" s="4"/>
      <c r="BM18" s="4"/>
      <c r="BN18" s="4"/>
      <c r="BO18" s="4"/>
      <c r="BP18" s="4"/>
      <c r="BQ18" s="4"/>
      <c r="BR18" s="4"/>
      <c r="BS18" s="4"/>
    </row>
    <row r="19" spans="1:71" s="55" customFormat="1" ht="15" customHeight="1" x14ac:dyDescent="0.25">
      <c r="A19" s="103">
        <v>1</v>
      </c>
      <c r="B19" s="51" t="s">
        <v>57</v>
      </c>
      <c r="C19" s="21" t="s">
        <v>58</v>
      </c>
      <c r="D19" s="22">
        <v>2</v>
      </c>
      <c r="E19" s="21">
        <v>144</v>
      </c>
      <c r="F19" s="23">
        <v>176</v>
      </c>
      <c r="G19" s="47">
        <f t="shared" ref="G19:G50" si="0">E19+F19</f>
        <v>320</v>
      </c>
      <c r="H19" s="50">
        <f t="shared" ref="H19:H50" si="1">E19</f>
        <v>144</v>
      </c>
      <c r="I19" s="28">
        <f>(323.2*0.67)+(96.5*2.3*0.33)</f>
        <v>289.78750000000002</v>
      </c>
      <c r="J19" s="28">
        <f t="shared" ref="J19:J82" si="2">E19*I19</f>
        <v>41729.4</v>
      </c>
      <c r="K19" s="41">
        <v>15</v>
      </c>
      <c r="L19" s="28">
        <f t="shared" ref="L19:L82" si="3">J19/K19</f>
        <v>2781.96</v>
      </c>
      <c r="M19" s="28">
        <v>1329.64</v>
      </c>
      <c r="N19" s="42">
        <v>0.25</v>
      </c>
      <c r="O19" s="28">
        <f t="shared" ref="O19:O82" si="4">(L19+M19)*N19</f>
        <v>1027.9000000000001</v>
      </c>
      <c r="P19" s="42">
        <v>1.54</v>
      </c>
      <c r="Q19" s="28">
        <f t="shared" ref="Q19:Q82" si="5">(L19+M19)*P19</f>
        <v>6331.8640000000005</v>
      </c>
      <c r="R19" s="28">
        <f t="shared" ref="R19:R82" si="6">L19+M19+O19+Q19</f>
        <v>11471.364000000001</v>
      </c>
      <c r="S19" s="42">
        <v>0.03</v>
      </c>
      <c r="T19" s="28">
        <f t="shared" ref="T19:T82" si="7">R19*S19</f>
        <v>344.14092000000005</v>
      </c>
      <c r="U19" s="28">
        <f t="shared" ref="U19:U82" si="8">R19+T19</f>
        <v>11815.504920000001</v>
      </c>
      <c r="V19" s="42">
        <v>0</v>
      </c>
      <c r="W19" s="28">
        <f t="shared" ref="W19:W50" si="9">U19*V19</f>
        <v>0</v>
      </c>
      <c r="X19" s="29">
        <f t="shared" ref="X19:X82" si="10">U19+W19</f>
        <v>11815.504920000001</v>
      </c>
      <c r="Y19" s="29">
        <f t="shared" ref="Y19:Y82" si="11">MROUND(X19,100)</f>
        <v>11800</v>
      </c>
      <c r="Z19" s="29">
        <f>Y19*1.2</f>
        <v>14160</v>
      </c>
      <c r="AA19" s="23">
        <v>176</v>
      </c>
      <c r="AB19" s="28">
        <f>8*2.3</f>
        <v>18.399999999999999</v>
      </c>
      <c r="AC19" s="28"/>
      <c r="AD19" s="28">
        <f t="shared" ref="AD19:AD82" si="12">AB19*AA19</f>
        <v>3238.3999999999996</v>
      </c>
      <c r="AE19" s="42">
        <v>0.27100000000000002</v>
      </c>
      <c r="AF19" s="28">
        <f t="shared" ref="AF19:AF82" si="13">AD19*AE19</f>
        <v>877.60640000000001</v>
      </c>
      <c r="AG19" s="42">
        <v>0</v>
      </c>
      <c r="AH19" s="28">
        <f t="shared" ref="AH19:AH82" si="14">AD19*AG19</f>
        <v>0</v>
      </c>
      <c r="AI19" s="28">
        <f t="shared" ref="AI19:AI82" si="15">AD19+AF19+AH19</f>
        <v>4116.0063999999993</v>
      </c>
      <c r="AJ19" s="28">
        <v>0</v>
      </c>
      <c r="AK19" s="42">
        <v>0.03</v>
      </c>
      <c r="AL19" s="28">
        <f t="shared" ref="AL19:AL82" si="16">(AI19+AJ19)*AK19</f>
        <v>123.48019199999997</v>
      </c>
      <c r="AM19" s="28">
        <f t="shared" ref="AM19:AM82" si="17">AI19+AJ19+AL19</f>
        <v>4239.4865919999993</v>
      </c>
      <c r="AN19" s="42">
        <v>0</v>
      </c>
      <c r="AO19" s="28">
        <f t="shared" ref="AO19:AO82" si="18">AM19*AN19</f>
        <v>0</v>
      </c>
      <c r="AP19" s="28">
        <f t="shared" ref="AP19:AP82" si="19">AM19+AO19</f>
        <v>4239.4865919999993</v>
      </c>
      <c r="AQ19" s="28">
        <f t="shared" ref="AQ19:AQ82" si="20">MROUND(AP19,100)</f>
        <v>4200</v>
      </c>
      <c r="AR19" s="30" t="s">
        <v>59</v>
      </c>
      <c r="AS19" s="23"/>
      <c r="AT19" s="28"/>
      <c r="AU19" s="28"/>
      <c r="AV19" s="28"/>
      <c r="AW19" s="42"/>
      <c r="AX19" s="28"/>
      <c r="AY19" s="42"/>
      <c r="AZ19" s="28"/>
      <c r="BA19" s="28"/>
      <c r="BB19" s="28"/>
      <c r="BC19" s="42"/>
      <c r="BD19" s="28"/>
      <c r="BE19" s="28"/>
      <c r="BF19" s="42"/>
      <c r="BG19" s="28"/>
      <c r="BH19" s="28"/>
      <c r="BI19" s="119"/>
      <c r="BJ19" s="34">
        <f>AQ19*1.2</f>
        <v>5040</v>
      </c>
      <c r="BM19" s="58"/>
    </row>
    <row r="20" spans="1:71" s="55" customFormat="1" ht="15" customHeight="1" x14ac:dyDescent="0.25">
      <c r="A20" s="103">
        <v>2</v>
      </c>
      <c r="B20" s="51" t="s">
        <v>57</v>
      </c>
      <c r="C20" s="21" t="s">
        <v>60</v>
      </c>
      <c r="D20" s="22">
        <v>2</v>
      </c>
      <c r="E20" s="21">
        <v>96</v>
      </c>
      <c r="F20" s="23">
        <v>120</v>
      </c>
      <c r="G20" s="47">
        <f t="shared" si="0"/>
        <v>216</v>
      </c>
      <c r="H20" s="50">
        <f t="shared" si="1"/>
        <v>96</v>
      </c>
      <c r="I20" s="28">
        <f t="shared" ref="I20:I78" si="21">(323.2*0.67)+(96.5*2.3*0.33)</f>
        <v>289.78750000000002</v>
      </c>
      <c r="J20" s="28">
        <f t="shared" si="2"/>
        <v>27819.600000000002</v>
      </c>
      <c r="K20" s="41">
        <v>15</v>
      </c>
      <c r="L20" s="28">
        <f t="shared" si="3"/>
        <v>1854.64</v>
      </c>
      <c r="M20" s="28">
        <v>1329.64</v>
      </c>
      <c r="N20" s="42">
        <v>0.25</v>
      </c>
      <c r="O20" s="28">
        <f t="shared" si="4"/>
        <v>796.07</v>
      </c>
      <c r="P20" s="42">
        <v>1.54</v>
      </c>
      <c r="Q20" s="28">
        <f t="shared" si="5"/>
        <v>4903.7912000000006</v>
      </c>
      <c r="R20" s="28">
        <f t="shared" si="6"/>
        <v>8884.1412000000018</v>
      </c>
      <c r="S20" s="42">
        <v>0.03</v>
      </c>
      <c r="T20" s="28">
        <f t="shared" si="7"/>
        <v>266.52423600000003</v>
      </c>
      <c r="U20" s="28">
        <f t="shared" si="8"/>
        <v>9150.6654360000011</v>
      </c>
      <c r="V20" s="42">
        <v>0</v>
      </c>
      <c r="W20" s="28">
        <f t="shared" si="9"/>
        <v>0</v>
      </c>
      <c r="X20" s="29">
        <f t="shared" si="10"/>
        <v>9150.6654360000011</v>
      </c>
      <c r="Y20" s="29">
        <f t="shared" si="11"/>
        <v>9200</v>
      </c>
      <c r="Z20" s="29">
        <f t="shared" ref="Z20:Z83" si="22">Y20*1.2</f>
        <v>11040</v>
      </c>
      <c r="AA20" s="23">
        <v>120</v>
      </c>
      <c r="AB20" s="28">
        <f t="shared" ref="AB20:AB78" si="23">8*2.3</f>
        <v>18.399999999999999</v>
      </c>
      <c r="AC20" s="34"/>
      <c r="AD20" s="28">
        <f t="shared" si="12"/>
        <v>2208</v>
      </c>
      <c r="AE20" s="42">
        <v>0.27100000000000002</v>
      </c>
      <c r="AF20" s="28">
        <f t="shared" si="13"/>
        <v>598.36800000000005</v>
      </c>
      <c r="AG20" s="42">
        <v>0</v>
      </c>
      <c r="AH20" s="28">
        <f t="shared" si="14"/>
        <v>0</v>
      </c>
      <c r="AI20" s="28">
        <f t="shared" si="15"/>
        <v>2806.3679999999999</v>
      </c>
      <c r="AJ20" s="28">
        <v>0</v>
      </c>
      <c r="AK20" s="42">
        <v>0.03</v>
      </c>
      <c r="AL20" s="28">
        <f t="shared" si="16"/>
        <v>84.191040000000001</v>
      </c>
      <c r="AM20" s="28">
        <f t="shared" si="17"/>
        <v>2890.5590400000001</v>
      </c>
      <c r="AN20" s="42">
        <v>0</v>
      </c>
      <c r="AO20" s="28">
        <f t="shared" si="18"/>
        <v>0</v>
      </c>
      <c r="AP20" s="28">
        <f t="shared" si="19"/>
        <v>2890.5590400000001</v>
      </c>
      <c r="AQ20" s="28">
        <f t="shared" si="20"/>
        <v>2900</v>
      </c>
      <c r="AR20" s="30" t="s">
        <v>59</v>
      </c>
      <c r="AS20" s="23"/>
      <c r="AT20" s="28"/>
      <c r="AU20" s="34"/>
      <c r="AV20" s="34"/>
      <c r="AW20" s="42"/>
      <c r="AX20" s="34"/>
      <c r="AY20" s="43"/>
      <c r="AZ20" s="34"/>
      <c r="BA20" s="34"/>
      <c r="BB20" s="34"/>
      <c r="BC20" s="42"/>
      <c r="BD20" s="34"/>
      <c r="BE20" s="34"/>
      <c r="BF20" s="43"/>
      <c r="BG20" s="34"/>
      <c r="BH20" s="34"/>
      <c r="BI20" s="120"/>
      <c r="BJ20" s="28">
        <f t="shared" ref="BJ20:BJ83" si="24">AQ20*1.2</f>
        <v>3480</v>
      </c>
    </row>
    <row r="21" spans="1:71" s="55" customFormat="1" ht="15" customHeight="1" x14ac:dyDescent="0.25">
      <c r="A21" s="103">
        <v>3</v>
      </c>
      <c r="B21" s="51" t="s">
        <v>57</v>
      </c>
      <c r="C21" s="21" t="s">
        <v>61</v>
      </c>
      <c r="D21" s="22">
        <v>3</v>
      </c>
      <c r="E21" s="21">
        <v>69</v>
      </c>
      <c r="F21" s="23">
        <v>64</v>
      </c>
      <c r="G21" s="47">
        <f t="shared" si="0"/>
        <v>133</v>
      </c>
      <c r="H21" s="50">
        <f t="shared" si="1"/>
        <v>69</v>
      </c>
      <c r="I21" s="28">
        <f t="shared" si="21"/>
        <v>289.78750000000002</v>
      </c>
      <c r="J21" s="28">
        <f t="shared" si="2"/>
        <v>19995.337500000001</v>
      </c>
      <c r="K21" s="41">
        <v>15</v>
      </c>
      <c r="L21" s="28">
        <f t="shared" si="3"/>
        <v>1333.0225</v>
      </c>
      <c r="M21" s="28">
        <v>1303.57</v>
      </c>
      <c r="N21" s="42">
        <v>0.25</v>
      </c>
      <c r="O21" s="28">
        <f t="shared" si="4"/>
        <v>659.14812499999994</v>
      </c>
      <c r="P21" s="42">
        <v>1.54</v>
      </c>
      <c r="Q21" s="28">
        <f t="shared" si="5"/>
        <v>4060.3524499999999</v>
      </c>
      <c r="R21" s="28">
        <f t="shared" si="6"/>
        <v>7356.0930749999989</v>
      </c>
      <c r="S21" s="42">
        <v>0.03</v>
      </c>
      <c r="T21" s="28">
        <f t="shared" si="7"/>
        <v>220.68279224999995</v>
      </c>
      <c r="U21" s="28">
        <f t="shared" si="8"/>
        <v>7576.7758672499986</v>
      </c>
      <c r="V21" s="42">
        <v>0</v>
      </c>
      <c r="W21" s="28">
        <f t="shared" si="9"/>
        <v>0</v>
      </c>
      <c r="X21" s="29">
        <f t="shared" si="10"/>
        <v>7576.7758672499986</v>
      </c>
      <c r="Y21" s="29">
        <f t="shared" si="11"/>
        <v>7600</v>
      </c>
      <c r="Z21" s="29">
        <f t="shared" si="22"/>
        <v>9120</v>
      </c>
      <c r="AA21" s="23">
        <v>64</v>
      </c>
      <c r="AB21" s="28">
        <f t="shared" si="23"/>
        <v>18.399999999999999</v>
      </c>
      <c r="AC21" s="34"/>
      <c r="AD21" s="28">
        <f t="shared" si="12"/>
        <v>1177.5999999999999</v>
      </c>
      <c r="AE21" s="42">
        <v>0.27100000000000002</v>
      </c>
      <c r="AF21" s="28">
        <f t="shared" si="13"/>
        <v>319.12959999999998</v>
      </c>
      <c r="AG21" s="42">
        <v>0</v>
      </c>
      <c r="AH21" s="28">
        <f t="shared" si="14"/>
        <v>0</v>
      </c>
      <c r="AI21" s="28">
        <f t="shared" si="15"/>
        <v>1496.7295999999999</v>
      </c>
      <c r="AJ21" s="28">
        <v>0</v>
      </c>
      <c r="AK21" s="42">
        <v>0.03</v>
      </c>
      <c r="AL21" s="28">
        <f t="shared" si="16"/>
        <v>44.901887999999992</v>
      </c>
      <c r="AM21" s="28">
        <f t="shared" si="17"/>
        <v>1541.631488</v>
      </c>
      <c r="AN21" s="42">
        <v>0</v>
      </c>
      <c r="AO21" s="28">
        <f t="shared" si="18"/>
        <v>0</v>
      </c>
      <c r="AP21" s="28">
        <f t="shared" si="19"/>
        <v>1541.631488</v>
      </c>
      <c r="AQ21" s="28">
        <f t="shared" si="20"/>
        <v>1500</v>
      </c>
      <c r="AR21" s="30" t="s">
        <v>59</v>
      </c>
      <c r="AS21" s="23"/>
      <c r="AT21" s="28"/>
      <c r="AU21" s="34"/>
      <c r="AV21" s="34"/>
      <c r="AW21" s="42"/>
      <c r="AX21" s="34"/>
      <c r="AY21" s="43"/>
      <c r="AZ21" s="34"/>
      <c r="BA21" s="34"/>
      <c r="BB21" s="34"/>
      <c r="BC21" s="42"/>
      <c r="BD21" s="34"/>
      <c r="BE21" s="34"/>
      <c r="BF21" s="43"/>
      <c r="BG21" s="34"/>
      <c r="BH21" s="34"/>
      <c r="BI21" s="120"/>
      <c r="BJ21" s="28">
        <f t="shared" si="24"/>
        <v>1800</v>
      </c>
    </row>
    <row r="22" spans="1:71" s="55" customFormat="1" ht="15" customHeight="1" x14ac:dyDescent="0.25">
      <c r="A22" s="103">
        <v>4</v>
      </c>
      <c r="B22" s="51" t="s">
        <v>57</v>
      </c>
      <c r="C22" s="21" t="s">
        <v>61</v>
      </c>
      <c r="D22" s="22">
        <v>4</v>
      </c>
      <c r="E22" s="21">
        <v>72</v>
      </c>
      <c r="F22" s="23">
        <v>64</v>
      </c>
      <c r="G22" s="47">
        <f t="shared" si="0"/>
        <v>136</v>
      </c>
      <c r="H22" s="50">
        <f t="shared" si="1"/>
        <v>72</v>
      </c>
      <c r="I22" s="28">
        <f t="shared" si="21"/>
        <v>289.78750000000002</v>
      </c>
      <c r="J22" s="28">
        <f t="shared" si="2"/>
        <v>20864.7</v>
      </c>
      <c r="K22" s="41">
        <v>15</v>
      </c>
      <c r="L22" s="28">
        <f t="shared" si="3"/>
        <v>1390.98</v>
      </c>
      <c r="M22" s="28">
        <v>1303.57</v>
      </c>
      <c r="N22" s="42">
        <v>0.25</v>
      </c>
      <c r="O22" s="28">
        <f t="shared" si="4"/>
        <v>673.63750000000005</v>
      </c>
      <c r="P22" s="42">
        <v>1.54</v>
      </c>
      <c r="Q22" s="28">
        <f t="shared" si="5"/>
        <v>4149.607</v>
      </c>
      <c r="R22" s="28">
        <f t="shared" si="6"/>
        <v>7517.7945</v>
      </c>
      <c r="S22" s="42">
        <v>0.03</v>
      </c>
      <c r="T22" s="28">
        <f t="shared" si="7"/>
        <v>225.53383499999998</v>
      </c>
      <c r="U22" s="28">
        <f t="shared" si="8"/>
        <v>7743.3283350000002</v>
      </c>
      <c r="V22" s="42">
        <v>0</v>
      </c>
      <c r="W22" s="28">
        <f t="shared" si="9"/>
        <v>0</v>
      </c>
      <c r="X22" s="29">
        <f t="shared" si="10"/>
        <v>7743.3283350000002</v>
      </c>
      <c r="Y22" s="29">
        <f t="shared" si="11"/>
        <v>7700</v>
      </c>
      <c r="Z22" s="29">
        <f t="shared" si="22"/>
        <v>9240</v>
      </c>
      <c r="AA22" s="23">
        <v>64</v>
      </c>
      <c r="AB22" s="28">
        <f t="shared" si="23"/>
        <v>18.399999999999999</v>
      </c>
      <c r="AC22" s="34"/>
      <c r="AD22" s="28">
        <f t="shared" si="12"/>
        <v>1177.5999999999999</v>
      </c>
      <c r="AE22" s="42">
        <v>0.27100000000000002</v>
      </c>
      <c r="AF22" s="28">
        <f t="shared" si="13"/>
        <v>319.12959999999998</v>
      </c>
      <c r="AG22" s="42">
        <v>0</v>
      </c>
      <c r="AH22" s="28">
        <f t="shared" si="14"/>
        <v>0</v>
      </c>
      <c r="AI22" s="28">
        <f t="shared" si="15"/>
        <v>1496.7295999999999</v>
      </c>
      <c r="AJ22" s="28">
        <v>0</v>
      </c>
      <c r="AK22" s="42">
        <v>0.03</v>
      </c>
      <c r="AL22" s="28">
        <f t="shared" si="16"/>
        <v>44.901887999999992</v>
      </c>
      <c r="AM22" s="28">
        <f t="shared" si="17"/>
        <v>1541.631488</v>
      </c>
      <c r="AN22" s="42">
        <v>0</v>
      </c>
      <c r="AO22" s="28">
        <f t="shared" si="18"/>
        <v>0</v>
      </c>
      <c r="AP22" s="28">
        <f t="shared" si="19"/>
        <v>1541.631488</v>
      </c>
      <c r="AQ22" s="28">
        <f t="shared" si="20"/>
        <v>1500</v>
      </c>
      <c r="AR22" s="30" t="s">
        <v>59</v>
      </c>
      <c r="AS22" s="23"/>
      <c r="AT22" s="28"/>
      <c r="AU22" s="34"/>
      <c r="AV22" s="34"/>
      <c r="AW22" s="42"/>
      <c r="AX22" s="34"/>
      <c r="AY22" s="43"/>
      <c r="AZ22" s="34"/>
      <c r="BA22" s="34"/>
      <c r="BB22" s="34"/>
      <c r="BC22" s="42"/>
      <c r="BD22" s="34"/>
      <c r="BE22" s="34"/>
      <c r="BF22" s="43"/>
      <c r="BG22" s="34"/>
      <c r="BH22" s="34"/>
      <c r="BI22" s="120"/>
      <c r="BJ22" s="28">
        <f t="shared" si="24"/>
        <v>1800</v>
      </c>
    </row>
    <row r="23" spans="1:71" s="55" customFormat="1" ht="15" customHeight="1" x14ac:dyDescent="0.25">
      <c r="A23" s="103">
        <v>5</v>
      </c>
      <c r="B23" s="51" t="s">
        <v>57</v>
      </c>
      <c r="C23" s="21" t="s">
        <v>61</v>
      </c>
      <c r="D23" s="22">
        <v>5</v>
      </c>
      <c r="E23" s="21">
        <v>86</v>
      </c>
      <c r="F23" s="23">
        <v>64</v>
      </c>
      <c r="G23" s="47">
        <f t="shared" si="0"/>
        <v>150</v>
      </c>
      <c r="H23" s="50">
        <f t="shared" si="1"/>
        <v>86</v>
      </c>
      <c r="I23" s="28">
        <f t="shared" si="21"/>
        <v>289.78750000000002</v>
      </c>
      <c r="J23" s="28">
        <f t="shared" si="2"/>
        <v>24921.725000000002</v>
      </c>
      <c r="K23" s="41">
        <v>15</v>
      </c>
      <c r="L23" s="28">
        <f t="shared" si="3"/>
        <v>1661.4483333333335</v>
      </c>
      <c r="M23" s="28">
        <v>1303.57</v>
      </c>
      <c r="N23" s="42">
        <v>0.25</v>
      </c>
      <c r="O23" s="28">
        <f t="shared" si="4"/>
        <v>741.25458333333336</v>
      </c>
      <c r="P23" s="42">
        <v>1.54</v>
      </c>
      <c r="Q23" s="28">
        <f t="shared" si="5"/>
        <v>4566.1282333333338</v>
      </c>
      <c r="R23" s="28">
        <f t="shared" si="6"/>
        <v>8272.4011500000015</v>
      </c>
      <c r="S23" s="42">
        <v>0.03</v>
      </c>
      <c r="T23" s="28">
        <f t="shared" si="7"/>
        <v>248.17203450000002</v>
      </c>
      <c r="U23" s="28">
        <f t="shared" si="8"/>
        <v>8520.5731845000009</v>
      </c>
      <c r="V23" s="42">
        <v>0</v>
      </c>
      <c r="W23" s="28">
        <f t="shared" si="9"/>
        <v>0</v>
      </c>
      <c r="X23" s="29">
        <f t="shared" si="10"/>
        <v>8520.5731845000009</v>
      </c>
      <c r="Y23" s="29">
        <f t="shared" si="11"/>
        <v>8500</v>
      </c>
      <c r="Z23" s="29">
        <f t="shared" si="22"/>
        <v>10200</v>
      </c>
      <c r="AA23" s="23">
        <v>64</v>
      </c>
      <c r="AB23" s="28">
        <f t="shared" si="23"/>
        <v>18.399999999999999</v>
      </c>
      <c r="AC23" s="34"/>
      <c r="AD23" s="28">
        <f t="shared" si="12"/>
        <v>1177.5999999999999</v>
      </c>
      <c r="AE23" s="42">
        <v>0.27100000000000002</v>
      </c>
      <c r="AF23" s="28">
        <f t="shared" si="13"/>
        <v>319.12959999999998</v>
      </c>
      <c r="AG23" s="42">
        <v>0</v>
      </c>
      <c r="AH23" s="28">
        <f t="shared" si="14"/>
        <v>0</v>
      </c>
      <c r="AI23" s="28">
        <f t="shared" si="15"/>
        <v>1496.7295999999999</v>
      </c>
      <c r="AJ23" s="28">
        <v>0</v>
      </c>
      <c r="AK23" s="42">
        <v>0.03</v>
      </c>
      <c r="AL23" s="28">
        <f t="shared" si="16"/>
        <v>44.901887999999992</v>
      </c>
      <c r="AM23" s="28">
        <f t="shared" si="17"/>
        <v>1541.631488</v>
      </c>
      <c r="AN23" s="42">
        <v>0</v>
      </c>
      <c r="AO23" s="28">
        <f t="shared" si="18"/>
        <v>0</v>
      </c>
      <c r="AP23" s="28">
        <f t="shared" si="19"/>
        <v>1541.631488</v>
      </c>
      <c r="AQ23" s="28">
        <f t="shared" si="20"/>
        <v>1500</v>
      </c>
      <c r="AR23" s="30" t="s">
        <v>59</v>
      </c>
      <c r="AS23" s="23"/>
      <c r="AT23" s="28"/>
      <c r="AU23" s="34"/>
      <c r="AV23" s="34"/>
      <c r="AW23" s="42"/>
      <c r="AX23" s="34"/>
      <c r="AY23" s="43"/>
      <c r="AZ23" s="34"/>
      <c r="BA23" s="34"/>
      <c r="BB23" s="34"/>
      <c r="BC23" s="42"/>
      <c r="BD23" s="34"/>
      <c r="BE23" s="34"/>
      <c r="BF23" s="43"/>
      <c r="BG23" s="34"/>
      <c r="BH23" s="34"/>
      <c r="BI23" s="120"/>
      <c r="BJ23" s="28">
        <f t="shared" si="24"/>
        <v>1800</v>
      </c>
    </row>
    <row r="24" spans="1:71" s="55" customFormat="1" ht="15" customHeight="1" x14ac:dyDescent="0.25">
      <c r="A24" s="103">
        <v>6</v>
      </c>
      <c r="B24" s="51" t="s">
        <v>330</v>
      </c>
      <c r="C24" s="21" t="s">
        <v>58</v>
      </c>
      <c r="D24" s="22">
        <v>3</v>
      </c>
      <c r="E24" s="22">
        <v>76</v>
      </c>
      <c r="F24" s="40">
        <v>240</v>
      </c>
      <c r="G24" s="47">
        <f t="shared" si="0"/>
        <v>316</v>
      </c>
      <c r="H24" s="48">
        <f t="shared" si="1"/>
        <v>76</v>
      </c>
      <c r="I24" s="28">
        <f t="shared" si="21"/>
        <v>289.78750000000002</v>
      </c>
      <c r="J24" s="28">
        <f t="shared" si="2"/>
        <v>22023.850000000002</v>
      </c>
      <c r="K24" s="41">
        <v>15</v>
      </c>
      <c r="L24" s="28">
        <f t="shared" si="3"/>
        <v>1468.2566666666669</v>
      </c>
      <c r="M24" s="28">
        <v>1355.7133333333331</v>
      </c>
      <c r="N24" s="42">
        <v>0.25</v>
      </c>
      <c r="O24" s="28">
        <f t="shared" si="4"/>
        <v>705.99250000000006</v>
      </c>
      <c r="P24" s="42">
        <v>1.54</v>
      </c>
      <c r="Q24" s="28">
        <f t="shared" si="5"/>
        <v>4348.9138000000003</v>
      </c>
      <c r="R24" s="28">
        <f t="shared" si="6"/>
        <v>7878.8763000000008</v>
      </c>
      <c r="S24" s="42">
        <v>0.03</v>
      </c>
      <c r="T24" s="28">
        <f t="shared" si="7"/>
        <v>236.36628900000002</v>
      </c>
      <c r="U24" s="28">
        <f t="shared" si="8"/>
        <v>8115.2425890000004</v>
      </c>
      <c r="V24" s="42">
        <v>0</v>
      </c>
      <c r="W24" s="28">
        <f t="shared" si="9"/>
        <v>0</v>
      </c>
      <c r="X24" s="29">
        <f t="shared" si="10"/>
        <v>8115.2425890000004</v>
      </c>
      <c r="Y24" s="29">
        <f t="shared" si="11"/>
        <v>8100</v>
      </c>
      <c r="Z24" s="29">
        <f t="shared" si="22"/>
        <v>9720</v>
      </c>
      <c r="AA24" s="47">
        <f>F24</f>
        <v>240</v>
      </c>
      <c r="AB24" s="28">
        <f t="shared" si="23"/>
        <v>18.399999999999999</v>
      </c>
      <c r="AC24" s="34"/>
      <c r="AD24" s="28">
        <f t="shared" si="12"/>
        <v>4416</v>
      </c>
      <c r="AE24" s="42">
        <v>0.27100000000000002</v>
      </c>
      <c r="AF24" s="28">
        <f t="shared" si="13"/>
        <v>1196.7360000000001</v>
      </c>
      <c r="AG24" s="42">
        <v>0</v>
      </c>
      <c r="AH24" s="28">
        <f t="shared" si="14"/>
        <v>0</v>
      </c>
      <c r="AI24" s="28">
        <f t="shared" si="15"/>
        <v>5612.7359999999999</v>
      </c>
      <c r="AJ24" s="28">
        <v>0</v>
      </c>
      <c r="AK24" s="42">
        <v>0.03</v>
      </c>
      <c r="AL24" s="28">
        <f t="shared" si="16"/>
        <v>168.38208</v>
      </c>
      <c r="AM24" s="28">
        <f t="shared" si="17"/>
        <v>5781.1180800000002</v>
      </c>
      <c r="AN24" s="42">
        <v>0</v>
      </c>
      <c r="AO24" s="28">
        <f t="shared" si="18"/>
        <v>0</v>
      </c>
      <c r="AP24" s="28">
        <f t="shared" si="19"/>
        <v>5781.1180800000002</v>
      </c>
      <c r="AQ24" s="28">
        <f t="shared" si="20"/>
        <v>5800</v>
      </c>
      <c r="AR24" s="30"/>
      <c r="AS24" s="23"/>
      <c r="AT24" s="28"/>
      <c r="AU24" s="34"/>
      <c r="AV24" s="34"/>
      <c r="AW24" s="42"/>
      <c r="AX24" s="34"/>
      <c r="AY24" s="43"/>
      <c r="AZ24" s="34"/>
      <c r="BA24" s="34"/>
      <c r="BB24" s="34"/>
      <c r="BC24" s="42"/>
      <c r="BD24" s="34"/>
      <c r="BE24" s="34"/>
      <c r="BF24" s="43"/>
      <c r="BG24" s="34"/>
      <c r="BH24" s="34"/>
      <c r="BI24" s="120"/>
      <c r="BJ24" s="28">
        <f t="shared" si="24"/>
        <v>6960</v>
      </c>
    </row>
    <row r="25" spans="1:71" s="55" customFormat="1" ht="15" customHeight="1" x14ac:dyDescent="0.25">
      <c r="A25" s="103">
        <v>7</v>
      </c>
      <c r="B25" s="51" t="s">
        <v>330</v>
      </c>
      <c r="C25" s="21" t="s">
        <v>60</v>
      </c>
      <c r="D25" s="22">
        <v>3</v>
      </c>
      <c r="E25" s="22">
        <v>46</v>
      </c>
      <c r="F25" s="40">
        <v>128</v>
      </c>
      <c r="G25" s="47">
        <f t="shared" si="0"/>
        <v>174</v>
      </c>
      <c r="H25" s="48">
        <f t="shared" si="1"/>
        <v>46</v>
      </c>
      <c r="I25" s="28">
        <f t="shared" si="21"/>
        <v>289.78750000000002</v>
      </c>
      <c r="J25" s="28">
        <f t="shared" si="2"/>
        <v>13330.225</v>
      </c>
      <c r="K25" s="41">
        <v>15</v>
      </c>
      <c r="L25" s="28">
        <f t="shared" si="3"/>
        <v>888.68166666666673</v>
      </c>
      <c r="M25" s="28">
        <v>1329.6433333333332</v>
      </c>
      <c r="N25" s="42">
        <v>0.25</v>
      </c>
      <c r="O25" s="28">
        <f t="shared" si="4"/>
        <v>554.58124999999995</v>
      </c>
      <c r="P25" s="42">
        <v>1.54</v>
      </c>
      <c r="Q25" s="28">
        <f t="shared" si="5"/>
        <v>3416.2204999999999</v>
      </c>
      <c r="R25" s="28">
        <f t="shared" si="6"/>
        <v>6189.1267499999994</v>
      </c>
      <c r="S25" s="42">
        <v>0.03</v>
      </c>
      <c r="T25" s="28">
        <f t="shared" si="7"/>
        <v>185.67380249999997</v>
      </c>
      <c r="U25" s="28">
        <f t="shared" si="8"/>
        <v>6374.800552499999</v>
      </c>
      <c r="V25" s="42">
        <v>0</v>
      </c>
      <c r="W25" s="28">
        <f t="shared" si="9"/>
        <v>0</v>
      </c>
      <c r="X25" s="29">
        <f t="shared" si="10"/>
        <v>6374.800552499999</v>
      </c>
      <c r="Y25" s="29">
        <f t="shared" si="11"/>
        <v>6400</v>
      </c>
      <c r="Z25" s="29">
        <f t="shared" si="22"/>
        <v>7680</v>
      </c>
      <c r="AA25" s="47">
        <f>F25</f>
        <v>128</v>
      </c>
      <c r="AB25" s="28">
        <f t="shared" si="23"/>
        <v>18.399999999999999</v>
      </c>
      <c r="AC25" s="34"/>
      <c r="AD25" s="28">
        <f t="shared" si="12"/>
        <v>2355.1999999999998</v>
      </c>
      <c r="AE25" s="42">
        <v>0.27100000000000002</v>
      </c>
      <c r="AF25" s="28">
        <f t="shared" si="13"/>
        <v>638.25919999999996</v>
      </c>
      <c r="AG25" s="42">
        <v>0</v>
      </c>
      <c r="AH25" s="28">
        <f t="shared" si="14"/>
        <v>0</v>
      </c>
      <c r="AI25" s="28">
        <f t="shared" si="15"/>
        <v>2993.4591999999998</v>
      </c>
      <c r="AJ25" s="28">
        <v>0</v>
      </c>
      <c r="AK25" s="42">
        <v>0.03</v>
      </c>
      <c r="AL25" s="28">
        <f t="shared" si="16"/>
        <v>89.803775999999985</v>
      </c>
      <c r="AM25" s="28">
        <f t="shared" si="17"/>
        <v>3083.262976</v>
      </c>
      <c r="AN25" s="42">
        <v>0</v>
      </c>
      <c r="AO25" s="28">
        <f t="shared" si="18"/>
        <v>0</v>
      </c>
      <c r="AP25" s="28">
        <f t="shared" si="19"/>
        <v>3083.262976</v>
      </c>
      <c r="AQ25" s="28">
        <f t="shared" si="20"/>
        <v>3100</v>
      </c>
      <c r="AR25" s="30"/>
      <c r="AS25" s="23"/>
      <c r="AT25" s="28"/>
      <c r="AU25" s="34"/>
      <c r="AV25" s="34"/>
      <c r="AW25" s="42"/>
      <c r="AX25" s="34"/>
      <c r="AY25" s="43"/>
      <c r="AZ25" s="34"/>
      <c r="BA25" s="34"/>
      <c r="BB25" s="34"/>
      <c r="BC25" s="42"/>
      <c r="BD25" s="34"/>
      <c r="BE25" s="34"/>
      <c r="BF25" s="43"/>
      <c r="BG25" s="34"/>
      <c r="BH25" s="34"/>
      <c r="BI25" s="120"/>
      <c r="BJ25" s="28">
        <f t="shared" si="24"/>
        <v>3720</v>
      </c>
    </row>
    <row r="26" spans="1:71" s="55" customFormat="1" ht="15" customHeight="1" x14ac:dyDescent="0.25">
      <c r="A26" s="103">
        <v>8</v>
      </c>
      <c r="B26" s="51" t="s">
        <v>330</v>
      </c>
      <c r="C26" s="21" t="s">
        <v>61</v>
      </c>
      <c r="D26" s="21" t="s">
        <v>63</v>
      </c>
      <c r="E26" s="22">
        <v>36</v>
      </c>
      <c r="F26" s="40">
        <v>160</v>
      </c>
      <c r="G26" s="47">
        <f t="shared" si="0"/>
        <v>196</v>
      </c>
      <c r="H26" s="48">
        <f t="shared" si="1"/>
        <v>36</v>
      </c>
      <c r="I26" s="28">
        <f t="shared" si="21"/>
        <v>289.78750000000002</v>
      </c>
      <c r="J26" s="28">
        <f t="shared" si="2"/>
        <v>10432.35</v>
      </c>
      <c r="K26" s="41">
        <v>15</v>
      </c>
      <c r="L26" s="28">
        <f t="shared" si="3"/>
        <v>695.49</v>
      </c>
      <c r="M26" s="28">
        <v>1329.6433333333332</v>
      </c>
      <c r="N26" s="42">
        <v>0.25</v>
      </c>
      <c r="O26" s="28">
        <f t="shared" si="4"/>
        <v>506.2833333333333</v>
      </c>
      <c r="P26" s="42">
        <v>1.54</v>
      </c>
      <c r="Q26" s="28">
        <f t="shared" si="5"/>
        <v>3118.7053333333333</v>
      </c>
      <c r="R26" s="28">
        <f t="shared" si="6"/>
        <v>5650.1219999999994</v>
      </c>
      <c r="S26" s="42">
        <v>0.03</v>
      </c>
      <c r="T26" s="28">
        <f t="shared" si="7"/>
        <v>169.50365999999997</v>
      </c>
      <c r="U26" s="28">
        <f t="shared" si="8"/>
        <v>5819.6256599999997</v>
      </c>
      <c r="V26" s="42">
        <v>0</v>
      </c>
      <c r="W26" s="28">
        <f t="shared" si="9"/>
        <v>0</v>
      </c>
      <c r="X26" s="29">
        <f t="shared" si="10"/>
        <v>5819.6256599999997</v>
      </c>
      <c r="Y26" s="29">
        <f t="shared" si="11"/>
        <v>5800</v>
      </c>
      <c r="Z26" s="29">
        <f t="shared" si="22"/>
        <v>6960</v>
      </c>
      <c r="AA26" s="47">
        <f>F26</f>
        <v>160</v>
      </c>
      <c r="AB26" s="28">
        <f t="shared" si="23"/>
        <v>18.399999999999999</v>
      </c>
      <c r="AC26" s="34"/>
      <c r="AD26" s="28">
        <f t="shared" si="12"/>
        <v>2944</v>
      </c>
      <c r="AE26" s="42">
        <v>0.27100000000000002</v>
      </c>
      <c r="AF26" s="28">
        <f t="shared" si="13"/>
        <v>797.82400000000007</v>
      </c>
      <c r="AG26" s="42">
        <v>0</v>
      </c>
      <c r="AH26" s="28">
        <f t="shared" si="14"/>
        <v>0</v>
      </c>
      <c r="AI26" s="28">
        <f t="shared" si="15"/>
        <v>3741.8240000000001</v>
      </c>
      <c r="AJ26" s="28">
        <v>0</v>
      </c>
      <c r="AK26" s="42">
        <v>0.03</v>
      </c>
      <c r="AL26" s="28">
        <f t="shared" si="16"/>
        <v>112.25471999999999</v>
      </c>
      <c r="AM26" s="28">
        <f t="shared" si="17"/>
        <v>3854.07872</v>
      </c>
      <c r="AN26" s="42">
        <v>0</v>
      </c>
      <c r="AO26" s="28">
        <f t="shared" si="18"/>
        <v>0</v>
      </c>
      <c r="AP26" s="28">
        <f t="shared" si="19"/>
        <v>3854.07872</v>
      </c>
      <c r="AQ26" s="28">
        <f t="shared" si="20"/>
        <v>3900</v>
      </c>
      <c r="AR26" s="30"/>
      <c r="AS26" s="23"/>
      <c r="AT26" s="28"/>
      <c r="AU26" s="34"/>
      <c r="AV26" s="34"/>
      <c r="AW26" s="42"/>
      <c r="AX26" s="34"/>
      <c r="AY26" s="43"/>
      <c r="AZ26" s="34"/>
      <c r="BA26" s="34"/>
      <c r="BB26" s="34"/>
      <c r="BC26" s="42"/>
      <c r="BD26" s="34"/>
      <c r="BE26" s="34"/>
      <c r="BF26" s="43"/>
      <c r="BG26" s="34"/>
      <c r="BH26" s="34"/>
      <c r="BI26" s="120"/>
      <c r="BJ26" s="28">
        <f t="shared" si="24"/>
        <v>4680</v>
      </c>
    </row>
    <row r="27" spans="1:71" s="46" customFormat="1" ht="15" customHeight="1" x14ac:dyDescent="0.25">
      <c r="A27" s="103">
        <v>9</v>
      </c>
      <c r="B27" s="51" t="s">
        <v>62</v>
      </c>
      <c r="C27" s="21" t="s">
        <v>58</v>
      </c>
      <c r="D27" s="22">
        <v>3</v>
      </c>
      <c r="E27" s="21">
        <v>120</v>
      </c>
      <c r="F27" s="23">
        <v>720</v>
      </c>
      <c r="G27" s="47">
        <f t="shared" si="0"/>
        <v>840</v>
      </c>
      <c r="H27" s="50">
        <f t="shared" si="1"/>
        <v>120</v>
      </c>
      <c r="I27" s="28">
        <f t="shared" si="21"/>
        <v>289.78750000000002</v>
      </c>
      <c r="J27" s="28">
        <f t="shared" si="2"/>
        <v>34774.5</v>
      </c>
      <c r="K27" s="41">
        <v>15</v>
      </c>
      <c r="L27" s="28">
        <f t="shared" si="3"/>
        <v>2318.3000000000002</v>
      </c>
      <c r="M27" s="28">
        <v>1433.92</v>
      </c>
      <c r="N27" s="42">
        <v>0.25</v>
      </c>
      <c r="O27" s="28">
        <f t="shared" si="4"/>
        <v>938.05500000000006</v>
      </c>
      <c r="P27" s="42">
        <v>1.54</v>
      </c>
      <c r="Q27" s="28">
        <f t="shared" si="5"/>
        <v>5778.4188000000004</v>
      </c>
      <c r="R27" s="28">
        <f t="shared" si="6"/>
        <v>10468.693800000001</v>
      </c>
      <c r="S27" s="42">
        <v>0.03</v>
      </c>
      <c r="T27" s="28">
        <f t="shared" si="7"/>
        <v>314.06081399999999</v>
      </c>
      <c r="U27" s="28">
        <f t="shared" si="8"/>
        <v>10782.754614000001</v>
      </c>
      <c r="V27" s="42">
        <v>0</v>
      </c>
      <c r="W27" s="28">
        <f t="shared" si="9"/>
        <v>0</v>
      </c>
      <c r="X27" s="29">
        <f t="shared" si="10"/>
        <v>10782.754614000001</v>
      </c>
      <c r="Y27" s="29">
        <f t="shared" si="11"/>
        <v>10800</v>
      </c>
      <c r="Z27" s="29">
        <f t="shared" si="22"/>
        <v>12960</v>
      </c>
      <c r="AA27" s="23">
        <v>720</v>
      </c>
      <c r="AB27" s="28">
        <f t="shared" si="23"/>
        <v>18.399999999999999</v>
      </c>
      <c r="AC27" s="34"/>
      <c r="AD27" s="28">
        <f t="shared" si="12"/>
        <v>13247.999999999998</v>
      </c>
      <c r="AE27" s="42">
        <v>0.27100000000000002</v>
      </c>
      <c r="AF27" s="28">
        <f t="shared" si="13"/>
        <v>3590.2079999999996</v>
      </c>
      <c r="AG27" s="42">
        <v>0</v>
      </c>
      <c r="AH27" s="28">
        <f t="shared" si="14"/>
        <v>0</v>
      </c>
      <c r="AI27" s="28">
        <f t="shared" si="15"/>
        <v>16838.207999999999</v>
      </c>
      <c r="AJ27" s="28">
        <v>0</v>
      </c>
      <c r="AK27" s="42">
        <v>0.03</v>
      </c>
      <c r="AL27" s="28">
        <f t="shared" si="16"/>
        <v>505.14623999999992</v>
      </c>
      <c r="AM27" s="28">
        <f t="shared" si="17"/>
        <v>17343.354239999997</v>
      </c>
      <c r="AN27" s="42">
        <v>0</v>
      </c>
      <c r="AO27" s="28">
        <f t="shared" si="18"/>
        <v>0</v>
      </c>
      <c r="AP27" s="28">
        <f t="shared" si="19"/>
        <v>17343.354239999997</v>
      </c>
      <c r="AQ27" s="28">
        <f t="shared" si="20"/>
        <v>17300</v>
      </c>
      <c r="AR27" s="30" t="s">
        <v>59</v>
      </c>
      <c r="AS27" s="23"/>
      <c r="AT27" s="28"/>
      <c r="AU27" s="34"/>
      <c r="AV27" s="34"/>
      <c r="AW27" s="42"/>
      <c r="AX27" s="34"/>
      <c r="AY27" s="43"/>
      <c r="AZ27" s="34"/>
      <c r="BA27" s="34"/>
      <c r="BB27" s="34"/>
      <c r="BC27" s="42"/>
      <c r="BD27" s="34"/>
      <c r="BE27" s="34"/>
      <c r="BF27" s="43"/>
      <c r="BG27" s="34"/>
      <c r="BH27" s="34"/>
      <c r="BI27" s="120"/>
      <c r="BJ27" s="28">
        <f t="shared" si="24"/>
        <v>20760</v>
      </c>
    </row>
    <row r="28" spans="1:71" s="46" customFormat="1" ht="15" customHeight="1" x14ac:dyDescent="0.25">
      <c r="A28" s="103">
        <v>10</v>
      </c>
      <c r="B28" s="51" t="s">
        <v>62</v>
      </c>
      <c r="C28" s="21" t="s">
        <v>60</v>
      </c>
      <c r="D28" s="22">
        <v>3</v>
      </c>
      <c r="E28" s="21">
        <v>80</v>
      </c>
      <c r="F28" s="23">
        <v>360</v>
      </c>
      <c r="G28" s="47">
        <f t="shared" si="0"/>
        <v>440</v>
      </c>
      <c r="H28" s="50">
        <f t="shared" si="1"/>
        <v>80</v>
      </c>
      <c r="I28" s="28">
        <f t="shared" si="21"/>
        <v>289.78750000000002</v>
      </c>
      <c r="J28" s="28">
        <f t="shared" si="2"/>
        <v>23183</v>
      </c>
      <c r="K28" s="41">
        <v>15</v>
      </c>
      <c r="L28" s="28">
        <f t="shared" si="3"/>
        <v>1545.5333333333333</v>
      </c>
      <c r="M28" s="28">
        <v>1381.78</v>
      </c>
      <c r="N28" s="42">
        <v>0.25</v>
      </c>
      <c r="O28" s="28">
        <f t="shared" si="4"/>
        <v>731.82833333333338</v>
      </c>
      <c r="P28" s="42">
        <v>1.54</v>
      </c>
      <c r="Q28" s="28">
        <f t="shared" si="5"/>
        <v>4508.0625333333337</v>
      </c>
      <c r="R28" s="28">
        <f t="shared" si="6"/>
        <v>8167.2042000000001</v>
      </c>
      <c r="S28" s="42">
        <v>0.03</v>
      </c>
      <c r="T28" s="28">
        <f t="shared" si="7"/>
        <v>245.01612599999999</v>
      </c>
      <c r="U28" s="28">
        <f t="shared" si="8"/>
        <v>8412.2203260000006</v>
      </c>
      <c r="V28" s="42">
        <v>0</v>
      </c>
      <c r="W28" s="28">
        <f t="shared" si="9"/>
        <v>0</v>
      </c>
      <c r="X28" s="29">
        <f t="shared" si="10"/>
        <v>8412.2203260000006</v>
      </c>
      <c r="Y28" s="29">
        <f t="shared" si="11"/>
        <v>8400</v>
      </c>
      <c r="Z28" s="29">
        <f t="shared" si="22"/>
        <v>10080</v>
      </c>
      <c r="AA28" s="23">
        <v>360</v>
      </c>
      <c r="AB28" s="28">
        <f t="shared" si="23"/>
        <v>18.399999999999999</v>
      </c>
      <c r="AC28" s="34"/>
      <c r="AD28" s="28">
        <f t="shared" si="12"/>
        <v>6623.9999999999991</v>
      </c>
      <c r="AE28" s="42">
        <v>0.27100000000000002</v>
      </c>
      <c r="AF28" s="28">
        <f t="shared" si="13"/>
        <v>1795.1039999999998</v>
      </c>
      <c r="AG28" s="42">
        <v>0</v>
      </c>
      <c r="AH28" s="28">
        <f t="shared" si="14"/>
        <v>0</v>
      </c>
      <c r="AI28" s="28">
        <f t="shared" si="15"/>
        <v>8419.1039999999994</v>
      </c>
      <c r="AJ28" s="28">
        <v>0</v>
      </c>
      <c r="AK28" s="42">
        <v>0.03</v>
      </c>
      <c r="AL28" s="28">
        <f t="shared" si="16"/>
        <v>252.57311999999996</v>
      </c>
      <c r="AM28" s="28">
        <f t="shared" si="17"/>
        <v>8671.6771199999985</v>
      </c>
      <c r="AN28" s="42">
        <v>0</v>
      </c>
      <c r="AO28" s="28">
        <f t="shared" si="18"/>
        <v>0</v>
      </c>
      <c r="AP28" s="28">
        <f t="shared" si="19"/>
        <v>8671.6771199999985</v>
      </c>
      <c r="AQ28" s="28">
        <f t="shared" si="20"/>
        <v>8700</v>
      </c>
      <c r="AR28" s="30" t="s">
        <v>59</v>
      </c>
      <c r="AS28" s="23"/>
      <c r="AT28" s="28"/>
      <c r="AU28" s="34"/>
      <c r="AV28" s="34"/>
      <c r="AW28" s="42"/>
      <c r="AX28" s="34"/>
      <c r="AY28" s="43"/>
      <c r="AZ28" s="34"/>
      <c r="BA28" s="34"/>
      <c r="BB28" s="34"/>
      <c r="BC28" s="42"/>
      <c r="BD28" s="34"/>
      <c r="BE28" s="34"/>
      <c r="BF28" s="43"/>
      <c r="BG28" s="34"/>
      <c r="BH28" s="34"/>
      <c r="BI28" s="120"/>
      <c r="BJ28" s="28">
        <f t="shared" si="24"/>
        <v>10440</v>
      </c>
    </row>
    <row r="29" spans="1:71" s="46" customFormat="1" ht="15" customHeight="1" x14ac:dyDescent="0.25">
      <c r="A29" s="103">
        <v>11</v>
      </c>
      <c r="B29" s="51" t="s">
        <v>62</v>
      </c>
      <c r="C29" s="21" t="s">
        <v>61</v>
      </c>
      <c r="D29" s="21" t="s">
        <v>63</v>
      </c>
      <c r="E29" s="21">
        <v>74</v>
      </c>
      <c r="F29" s="23">
        <v>120</v>
      </c>
      <c r="G29" s="47">
        <f t="shared" si="0"/>
        <v>194</v>
      </c>
      <c r="H29" s="50">
        <f t="shared" si="1"/>
        <v>74</v>
      </c>
      <c r="I29" s="28">
        <f t="shared" si="21"/>
        <v>289.78750000000002</v>
      </c>
      <c r="J29" s="28">
        <f t="shared" si="2"/>
        <v>21444.275000000001</v>
      </c>
      <c r="K29" s="41">
        <v>15</v>
      </c>
      <c r="L29" s="28">
        <f t="shared" si="3"/>
        <v>1429.6183333333333</v>
      </c>
      <c r="M29" s="28">
        <v>1329.64</v>
      </c>
      <c r="N29" s="42">
        <v>0.25</v>
      </c>
      <c r="O29" s="28">
        <f t="shared" si="4"/>
        <v>689.8145833333333</v>
      </c>
      <c r="P29" s="42">
        <v>1.54</v>
      </c>
      <c r="Q29" s="28">
        <f t="shared" si="5"/>
        <v>4249.2578333333331</v>
      </c>
      <c r="R29" s="28">
        <f t="shared" si="6"/>
        <v>7698.3307499999992</v>
      </c>
      <c r="S29" s="42">
        <v>0.03</v>
      </c>
      <c r="T29" s="28">
        <f t="shared" si="7"/>
        <v>230.94992249999996</v>
      </c>
      <c r="U29" s="28">
        <f t="shared" si="8"/>
        <v>7929.2806724999991</v>
      </c>
      <c r="V29" s="42">
        <v>0</v>
      </c>
      <c r="W29" s="28">
        <f t="shared" si="9"/>
        <v>0</v>
      </c>
      <c r="X29" s="29">
        <f t="shared" si="10"/>
        <v>7929.2806724999991</v>
      </c>
      <c r="Y29" s="29">
        <f t="shared" si="11"/>
        <v>7900</v>
      </c>
      <c r="Z29" s="29">
        <f t="shared" si="22"/>
        <v>9480</v>
      </c>
      <c r="AA29" s="23">
        <v>120</v>
      </c>
      <c r="AB29" s="28">
        <f t="shared" si="23"/>
        <v>18.399999999999999</v>
      </c>
      <c r="AC29" s="34"/>
      <c r="AD29" s="28">
        <f t="shared" si="12"/>
        <v>2208</v>
      </c>
      <c r="AE29" s="42">
        <v>0.27100000000000002</v>
      </c>
      <c r="AF29" s="28">
        <f t="shared" si="13"/>
        <v>598.36800000000005</v>
      </c>
      <c r="AG29" s="42">
        <v>0</v>
      </c>
      <c r="AH29" s="28">
        <f t="shared" si="14"/>
        <v>0</v>
      </c>
      <c r="AI29" s="28">
        <f t="shared" si="15"/>
        <v>2806.3679999999999</v>
      </c>
      <c r="AJ29" s="28">
        <v>0</v>
      </c>
      <c r="AK29" s="42">
        <v>0.03</v>
      </c>
      <c r="AL29" s="28">
        <f t="shared" si="16"/>
        <v>84.191040000000001</v>
      </c>
      <c r="AM29" s="28">
        <f t="shared" si="17"/>
        <v>2890.5590400000001</v>
      </c>
      <c r="AN29" s="42">
        <v>0</v>
      </c>
      <c r="AO29" s="28">
        <f t="shared" si="18"/>
        <v>0</v>
      </c>
      <c r="AP29" s="28">
        <f t="shared" si="19"/>
        <v>2890.5590400000001</v>
      </c>
      <c r="AQ29" s="28">
        <f t="shared" si="20"/>
        <v>2900</v>
      </c>
      <c r="AR29" s="30" t="s">
        <v>59</v>
      </c>
      <c r="AS29" s="23"/>
      <c r="AT29" s="28"/>
      <c r="AU29" s="34"/>
      <c r="AV29" s="34"/>
      <c r="AW29" s="42"/>
      <c r="AX29" s="34"/>
      <c r="AY29" s="43"/>
      <c r="AZ29" s="34"/>
      <c r="BA29" s="34"/>
      <c r="BB29" s="34"/>
      <c r="BC29" s="42"/>
      <c r="BD29" s="34"/>
      <c r="BE29" s="34"/>
      <c r="BF29" s="43"/>
      <c r="BG29" s="34"/>
      <c r="BH29" s="34"/>
      <c r="BI29" s="120"/>
      <c r="BJ29" s="28">
        <f t="shared" si="24"/>
        <v>3480</v>
      </c>
    </row>
    <row r="30" spans="1:71" s="46" customFormat="1" ht="15" customHeight="1" x14ac:dyDescent="0.25">
      <c r="A30" s="103">
        <v>12</v>
      </c>
      <c r="B30" s="51" t="s">
        <v>64</v>
      </c>
      <c r="C30" s="21" t="s">
        <v>58</v>
      </c>
      <c r="D30" s="22">
        <v>3</v>
      </c>
      <c r="E30" s="21">
        <v>288</v>
      </c>
      <c r="F30" s="23">
        <v>344</v>
      </c>
      <c r="G30" s="47">
        <f t="shared" si="0"/>
        <v>632</v>
      </c>
      <c r="H30" s="50">
        <f t="shared" si="1"/>
        <v>288</v>
      </c>
      <c r="I30" s="28">
        <f t="shared" si="21"/>
        <v>289.78750000000002</v>
      </c>
      <c r="J30" s="28">
        <f t="shared" si="2"/>
        <v>83458.8</v>
      </c>
      <c r="K30" s="41">
        <v>15</v>
      </c>
      <c r="L30" s="28">
        <f t="shared" si="3"/>
        <v>5563.92</v>
      </c>
      <c r="M30" s="28">
        <v>1381.78</v>
      </c>
      <c r="N30" s="42">
        <v>0.25</v>
      </c>
      <c r="O30" s="28">
        <f t="shared" si="4"/>
        <v>1736.425</v>
      </c>
      <c r="P30" s="42">
        <v>1.54</v>
      </c>
      <c r="Q30" s="28">
        <f t="shared" si="5"/>
        <v>10696.378000000001</v>
      </c>
      <c r="R30" s="28">
        <f t="shared" si="6"/>
        <v>19378.503000000001</v>
      </c>
      <c r="S30" s="42">
        <v>0.03</v>
      </c>
      <c r="T30" s="28">
        <f t="shared" si="7"/>
        <v>581.35509000000002</v>
      </c>
      <c r="U30" s="28">
        <f t="shared" si="8"/>
        <v>19959.858090000002</v>
      </c>
      <c r="V30" s="42">
        <v>0</v>
      </c>
      <c r="W30" s="28">
        <f t="shared" si="9"/>
        <v>0</v>
      </c>
      <c r="X30" s="29">
        <f t="shared" si="10"/>
        <v>19959.858090000002</v>
      </c>
      <c r="Y30" s="29">
        <f t="shared" si="11"/>
        <v>20000</v>
      </c>
      <c r="Z30" s="29">
        <f t="shared" si="22"/>
        <v>24000</v>
      </c>
      <c r="AA30" s="23">
        <v>344</v>
      </c>
      <c r="AB30" s="28">
        <f t="shared" si="23"/>
        <v>18.399999999999999</v>
      </c>
      <c r="AC30" s="34"/>
      <c r="AD30" s="28">
        <f t="shared" si="12"/>
        <v>6329.5999999999995</v>
      </c>
      <c r="AE30" s="42">
        <v>0.27100000000000002</v>
      </c>
      <c r="AF30" s="28">
        <f t="shared" si="13"/>
        <v>1715.3216</v>
      </c>
      <c r="AG30" s="42">
        <v>0</v>
      </c>
      <c r="AH30" s="28">
        <f t="shared" si="14"/>
        <v>0</v>
      </c>
      <c r="AI30" s="28">
        <f t="shared" si="15"/>
        <v>8044.9215999999997</v>
      </c>
      <c r="AJ30" s="28">
        <v>0</v>
      </c>
      <c r="AK30" s="42">
        <v>0.03</v>
      </c>
      <c r="AL30" s="28">
        <f t="shared" si="16"/>
        <v>241.34764799999999</v>
      </c>
      <c r="AM30" s="28">
        <f t="shared" si="17"/>
        <v>8286.2692480000005</v>
      </c>
      <c r="AN30" s="42">
        <v>0</v>
      </c>
      <c r="AO30" s="28">
        <f t="shared" si="18"/>
        <v>0</v>
      </c>
      <c r="AP30" s="28">
        <f t="shared" si="19"/>
        <v>8286.2692480000005</v>
      </c>
      <c r="AQ30" s="28">
        <f t="shared" si="20"/>
        <v>8300</v>
      </c>
      <c r="AR30" s="30" t="s">
        <v>59</v>
      </c>
      <c r="AS30" s="23"/>
      <c r="AT30" s="28"/>
      <c r="AU30" s="34"/>
      <c r="AV30" s="34"/>
      <c r="AW30" s="42"/>
      <c r="AX30" s="34"/>
      <c r="AY30" s="43"/>
      <c r="AZ30" s="34"/>
      <c r="BA30" s="34"/>
      <c r="BB30" s="34"/>
      <c r="BC30" s="42"/>
      <c r="BD30" s="34"/>
      <c r="BE30" s="34"/>
      <c r="BF30" s="43"/>
      <c r="BG30" s="34"/>
      <c r="BH30" s="34"/>
      <c r="BI30" s="120"/>
      <c r="BJ30" s="28">
        <f t="shared" si="24"/>
        <v>9960</v>
      </c>
    </row>
    <row r="31" spans="1:71" s="46" customFormat="1" ht="15" customHeight="1" x14ac:dyDescent="0.25">
      <c r="A31" s="103">
        <v>13</v>
      </c>
      <c r="B31" s="51" t="s">
        <v>64</v>
      </c>
      <c r="C31" s="21" t="s">
        <v>60</v>
      </c>
      <c r="D31" s="22">
        <v>3</v>
      </c>
      <c r="E31" s="21">
        <v>148</v>
      </c>
      <c r="F31" s="23">
        <v>168</v>
      </c>
      <c r="G31" s="47">
        <f t="shared" si="0"/>
        <v>316</v>
      </c>
      <c r="H31" s="50">
        <f t="shared" si="1"/>
        <v>148</v>
      </c>
      <c r="I31" s="28">
        <f t="shared" si="21"/>
        <v>289.78750000000002</v>
      </c>
      <c r="J31" s="28">
        <f t="shared" si="2"/>
        <v>42888.55</v>
      </c>
      <c r="K31" s="41">
        <v>15</v>
      </c>
      <c r="L31" s="28">
        <f t="shared" si="3"/>
        <v>2859.2366666666667</v>
      </c>
      <c r="M31" s="28">
        <v>1329.64</v>
      </c>
      <c r="N31" s="42">
        <v>0.25</v>
      </c>
      <c r="O31" s="28">
        <f t="shared" si="4"/>
        <v>1047.2191666666668</v>
      </c>
      <c r="P31" s="42">
        <v>1.54</v>
      </c>
      <c r="Q31" s="28">
        <f t="shared" si="5"/>
        <v>6450.8700666666673</v>
      </c>
      <c r="R31" s="28">
        <f t="shared" si="6"/>
        <v>11686.965900000001</v>
      </c>
      <c r="S31" s="42">
        <v>0.03</v>
      </c>
      <c r="T31" s="28">
        <f t="shared" si="7"/>
        <v>350.60897700000004</v>
      </c>
      <c r="U31" s="28">
        <f t="shared" si="8"/>
        <v>12037.574877000001</v>
      </c>
      <c r="V31" s="42">
        <v>0</v>
      </c>
      <c r="W31" s="28">
        <f t="shared" si="9"/>
        <v>0</v>
      </c>
      <c r="X31" s="29">
        <f t="shared" si="10"/>
        <v>12037.574877000001</v>
      </c>
      <c r="Y31" s="29">
        <f t="shared" si="11"/>
        <v>12000</v>
      </c>
      <c r="Z31" s="29">
        <f t="shared" si="22"/>
        <v>14400</v>
      </c>
      <c r="AA31" s="23">
        <v>168</v>
      </c>
      <c r="AB31" s="28">
        <f t="shared" si="23"/>
        <v>18.399999999999999</v>
      </c>
      <c r="AC31" s="34"/>
      <c r="AD31" s="28">
        <f t="shared" si="12"/>
        <v>3091.2</v>
      </c>
      <c r="AE31" s="42">
        <v>0.27100000000000002</v>
      </c>
      <c r="AF31" s="28">
        <f t="shared" si="13"/>
        <v>837.71519999999998</v>
      </c>
      <c r="AG31" s="42">
        <v>0</v>
      </c>
      <c r="AH31" s="28">
        <f t="shared" si="14"/>
        <v>0</v>
      </c>
      <c r="AI31" s="28">
        <f t="shared" si="15"/>
        <v>3928.9151999999999</v>
      </c>
      <c r="AJ31" s="28">
        <v>0</v>
      </c>
      <c r="AK31" s="42">
        <v>0.03</v>
      </c>
      <c r="AL31" s="28">
        <f t="shared" si="16"/>
        <v>117.86745599999999</v>
      </c>
      <c r="AM31" s="28">
        <f t="shared" si="17"/>
        <v>4046.7826559999999</v>
      </c>
      <c r="AN31" s="42">
        <v>0</v>
      </c>
      <c r="AO31" s="28">
        <f t="shared" si="18"/>
        <v>0</v>
      </c>
      <c r="AP31" s="28">
        <f t="shared" si="19"/>
        <v>4046.7826559999999</v>
      </c>
      <c r="AQ31" s="28">
        <f t="shared" si="20"/>
        <v>4000</v>
      </c>
      <c r="AR31" s="30" t="s">
        <v>59</v>
      </c>
      <c r="AS31" s="23"/>
      <c r="AT31" s="28"/>
      <c r="AU31" s="34"/>
      <c r="AV31" s="34"/>
      <c r="AW31" s="42"/>
      <c r="AX31" s="34"/>
      <c r="AY31" s="43"/>
      <c r="AZ31" s="34"/>
      <c r="BA31" s="34"/>
      <c r="BB31" s="34"/>
      <c r="BC31" s="42"/>
      <c r="BD31" s="34"/>
      <c r="BE31" s="34"/>
      <c r="BF31" s="43"/>
      <c r="BG31" s="34"/>
      <c r="BH31" s="34"/>
      <c r="BI31" s="120"/>
      <c r="BJ31" s="28">
        <f t="shared" si="24"/>
        <v>4800</v>
      </c>
    </row>
    <row r="32" spans="1:71" s="46" customFormat="1" ht="15" customHeight="1" x14ac:dyDescent="0.25">
      <c r="A32" s="103">
        <v>14</v>
      </c>
      <c r="B32" s="51" t="s">
        <v>64</v>
      </c>
      <c r="C32" s="21" t="s">
        <v>61</v>
      </c>
      <c r="D32" s="22">
        <v>4</v>
      </c>
      <c r="E32" s="21">
        <v>200</v>
      </c>
      <c r="F32" s="23">
        <v>240</v>
      </c>
      <c r="G32" s="47">
        <f t="shared" si="0"/>
        <v>440</v>
      </c>
      <c r="H32" s="50">
        <f t="shared" si="1"/>
        <v>200</v>
      </c>
      <c r="I32" s="28">
        <f t="shared" si="21"/>
        <v>289.78750000000002</v>
      </c>
      <c r="J32" s="28">
        <f t="shared" si="2"/>
        <v>57957.500000000007</v>
      </c>
      <c r="K32" s="41">
        <v>15</v>
      </c>
      <c r="L32" s="28">
        <f t="shared" si="3"/>
        <v>3863.8333333333339</v>
      </c>
      <c r="M32" s="28">
        <v>1355.71</v>
      </c>
      <c r="N32" s="42">
        <v>0.25</v>
      </c>
      <c r="O32" s="28">
        <f t="shared" si="4"/>
        <v>1304.8858333333335</v>
      </c>
      <c r="P32" s="42">
        <v>1.54</v>
      </c>
      <c r="Q32" s="28">
        <f t="shared" si="5"/>
        <v>8038.0967333333347</v>
      </c>
      <c r="R32" s="28">
        <f t="shared" si="6"/>
        <v>14562.525900000002</v>
      </c>
      <c r="S32" s="42">
        <v>0.03</v>
      </c>
      <c r="T32" s="28">
        <f t="shared" si="7"/>
        <v>436.87577700000003</v>
      </c>
      <c r="U32" s="28">
        <f t="shared" si="8"/>
        <v>14999.401677000002</v>
      </c>
      <c r="V32" s="42">
        <v>0</v>
      </c>
      <c r="W32" s="28">
        <f t="shared" si="9"/>
        <v>0</v>
      </c>
      <c r="X32" s="29">
        <f t="shared" si="10"/>
        <v>14999.401677000002</v>
      </c>
      <c r="Y32" s="29">
        <f t="shared" si="11"/>
        <v>15000</v>
      </c>
      <c r="Z32" s="29">
        <f t="shared" si="22"/>
        <v>18000</v>
      </c>
      <c r="AA32" s="23">
        <v>240</v>
      </c>
      <c r="AB32" s="28">
        <f t="shared" si="23"/>
        <v>18.399999999999999</v>
      </c>
      <c r="AC32" s="34"/>
      <c r="AD32" s="28">
        <f t="shared" si="12"/>
        <v>4416</v>
      </c>
      <c r="AE32" s="42">
        <v>0.27100000000000002</v>
      </c>
      <c r="AF32" s="28">
        <f t="shared" si="13"/>
        <v>1196.7360000000001</v>
      </c>
      <c r="AG32" s="42">
        <v>0</v>
      </c>
      <c r="AH32" s="28">
        <f t="shared" si="14"/>
        <v>0</v>
      </c>
      <c r="AI32" s="28">
        <f t="shared" si="15"/>
        <v>5612.7359999999999</v>
      </c>
      <c r="AJ32" s="28">
        <v>0</v>
      </c>
      <c r="AK32" s="42">
        <v>0.03</v>
      </c>
      <c r="AL32" s="28">
        <f t="shared" si="16"/>
        <v>168.38208</v>
      </c>
      <c r="AM32" s="28">
        <f t="shared" si="17"/>
        <v>5781.1180800000002</v>
      </c>
      <c r="AN32" s="42">
        <v>0</v>
      </c>
      <c r="AO32" s="28">
        <f t="shared" si="18"/>
        <v>0</v>
      </c>
      <c r="AP32" s="28">
        <f t="shared" si="19"/>
        <v>5781.1180800000002</v>
      </c>
      <c r="AQ32" s="28">
        <f t="shared" si="20"/>
        <v>5800</v>
      </c>
      <c r="AR32" s="30" t="s">
        <v>59</v>
      </c>
      <c r="AS32" s="23"/>
      <c r="AT32" s="28"/>
      <c r="AU32" s="34"/>
      <c r="AV32" s="34"/>
      <c r="AW32" s="42"/>
      <c r="AX32" s="34"/>
      <c r="AY32" s="43"/>
      <c r="AZ32" s="34"/>
      <c r="BA32" s="34"/>
      <c r="BB32" s="34"/>
      <c r="BC32" s="42"/>
      <c r="BD32" s="34"/>
      <c r="BE32" s="34"/>
      <c r="BF32" s="43"/>
      <c r="BG32" s="34"/>
      <c r="BH32" s="34"/>
      <c r="BI32" s="120"/>
      <c r="BJ32" s="28">
        <f t="shared" si="24"/>
        <v>6960</v>
      </c>
    </row>
    <row r="33" spans="1:62" s="46" customFormat="1" ht="15" customHeight="1" x14ac:dyDescent="0.25">
      <c r="A33" s="103">
        <v>15</v>
      </c>
      <c r="B33" s="51" t="s">
        <v>64</v>
      </c>
      <c r="C33" s="21" t="s">
        <v>61</v>
      </c>
      <c r="D33" s="22">
        <v>5</v>
      </c>
      <c r="E33" s="21">
        <v>160</v>
      </c>
      <c r="F33" s="23">
        <v>192</v>
      </c>
      <c r="G33" s="47">
        <f t="shared" si="0"/>
        <v>352</v>
      </c>
      <c r="H33" s="50">
        <f t="shared" si="1"/>
        <v>160</v>
      </c>
      <c r="I33" s="28">
        <f t="shared" si="21"/>
        <v>289.78750000000002</v>
      </c>
      <c r="J33" s="28">
        <f t="shared" si="2"/>
        <v>46366</v>
      </c>
      <c r="K33" s="41">
        <v>15</v>
      </c>
      <c r="L33" s="28">
        <f t="shared" si="3"/>
        <v>3091.0666666666666</v>
      </c>
      <c r="M33" s="28">
        <v>1329.64</v>
      </c>
      <c r="N33" s="42">
        <v>0.25</v>
      </c>
      <c r="O33" s="28">
        <f t="shared" si="4"/>
        <v>1105.1766666666667</v>
      </c>
      <c r="P33" s="42">
        <v>1.54</v>
      </c>
      <c r="Q33" s="28">
        <f t="shared" si="5"/>
        <v>6807.8882666666668</v>
      </c>
      <c r="R33" s="28">
        <f t="shared" si="6"/>
        <v>12333.7716</v>
      </c>
      <c r="S33" s="42">
        <v>0.03</v>
      </c>
      <c r="T33" s="28">
        <f t="shared" si="7"/>
        <v>370.013148</v>
      </c>
      <c r="U33" s="28">
        <f t="shared" si="8"/>
        <v>12703.784748</v>
      </c>
      <c r="V33" s="42">
        <v>0</v>
      </c>
      <c r="W33" s="28">
        <f t="shared" si="9"/>
        <v>0</v>
      </c>
      <c r="X33" s="29">
        <f t="shared" si="10"/>
        <v>12703.784748</v>
      </c>
      <c r="Y33" s="29">
        <f t="shared" si="11"/>
        <v>12700</v>
      </c>
      <c r="Z33" s="29">
        <f t="shared" si="22"/>
        <v>15240</v>
      </c>
      <c r="AA33" s="23">
        <v>192</v>
      </c>
      <c r="AB33" s="28">
        <f t="shared" si="23"/>
        <v>18.399999999999999</v>
      </c>
      <c r="AC33" s="34"/>
      <c r="AD33" s="28">
        <f t="shared" si="12"/>
        <v>3532.7999999999997</v>
      </c>
      <c r="AE33" s="42">
        <v>0.27100000000000002</v>
      </c>
      <c r="AF33" s="28">
        <f t="shared" si="13"/>
        <v>957.38879999999995</v>
      </c>
      <c r="AG33" s="42">
        <v>0</v>
      </c>
      <c r="AH33" s="28">
        <f t="shared" si="14"/>
        <v>0</v>
      </c>
      <c r="AI33" s="28">
        <f t="shared" si="15"/>
        <v>4490.1887999999999</v>
      </c>
      <c r="AJ33" s="28">
        <v>0</v>
      </c>
      <c r="AK33" s="42">
        <v>0.03</v>
      </c>
      <c r="AL33" s="28">
        <f t="shared" si="16"/>
        <v>134.70566399999998</v>
      </c>
      <c r="AM33" s="28">
        <f t="shared" si="17"/>
        <v>4624.894464</v>
      </c>
      <c r="AN33" s="42">
        <v>0</v>
      </c>
      <c r="AO33" s="28">
        <f t="shared" si="18"/>
        <v>0</v>
      </c>
      <c r="AP33" s="28">
        <f t="shared" si="19"/>
        <v>4624.894464</v>
      </c>
      <c r="AQ33" s="28">
        <f t="shared" si="20"/>
        <v>4600</v>
      </c>
      <c r="AR33" s="30" t="s">
        <v>59</v>
      </c>
      <c r="AS33" s="23"/>
      <c r="AT33" s="28"/>
      <c r="AU33" s="34"/>
      <c r="AV33" s="34"/>
      <c r="AW33" s="42"/>
      <c r="AX33" s="34"/>
      <c r="AY33" s="43"/>
      <c r="AZ33" s="34"/>
      <c r="BA33" s="34"/>
      <c r="BB33" s="34"/>
      <c r="BC33" s="42"/>
      <c r="BD33" s="34"/>
      <c r="BE33" s="34"/>
      <c r="BF33" s="43"/>
      <c r="BG33" s="34"/>
      <c r="BH33" s="34"/>
      <c r="BI33" s="120"/>
      <c r="BJ33" s="28">
        <f t="shared" si="24"/>
        <v>5520</v>
      </c>
    </row>
    <row r="34" spans="1:62" s="46" customFormat="1" ht="15" customHeight="1" x14ac:dyDescent="0.25">
      <c r="A34" s="103">
        <v>16</v>
      </c>
      <c r="B34" s="51" t="s">
        <v>64</v>
      </c>
      <c r="C34" s="21" t="s">
        <v>61</v>
      </c>
      <c r="D34" s="22">
        <v>6</v>
      </c>
      <c r="E34" s="21">
        <v>90</v>
      </c>
      <c r="F34" s="23">
        <v>160</v>
      </c>
      <c r="G34" s="47">
        <f t="shared" si="0"/>
        <v>250</v>
      </c>
      <c r="H34" s="50">
        <f t="shared" si="1"/>
        <v>90</v>
      </c>
      <c r="I34" s="28">
        <f t="shared" si="21"/>
        <v>289.78750000000002</v>
      </c>
      <c r="J34" s="28">
        <f t="shared" si="2"/>
        <v>26080.875000000004</v>
      </c>
      <c r="K34" s="41">
        <v>15</v>
      </c>
      <c r="L34" s="28">
        <f t="shared" si="3"/>
        <v>1738.7250000000001</v>
      </c>
      <c r="M34" s="28">
        <v>1329.64</v>
      </c>
      <c r="N34" s="42">
        <v>0.25</v>
      </c>
      <c r="O34" s="28">
        <f t="shared" si="4"/>
        <v>767.09125000000006</v>
      </c>
      <c r="P34" s="42">
        <v>1.54</v>
      </c>
      <c r="Q34" s="28">
        <f t="shared" si="5"/>
        <v>4725.2821000000004</v>
      </c>
      <c r="R34" s="28">
        <f t="shared" si="6"/>
        <v>8560.7383499999996</v>
      </c>
      <c r="S34" s="42">
        <v>0.03</v>
      </c>
      <c r="T34" s="28">
        <f t="shared" si="7"/>
        <v>256.82215049999996</v>
      </c>
      <c r="U34" s="28">
        <f t="shared" si="8"/>
        <v>8817.5605004999998</v>
      </c>
      <c r="V34" s="42">
        <v>0</v>
      </c>
      <c r="W34" s="28">
        <f t="shared" si="9"/>
        <v>0</v>
      </c>
      <c r="X34" s="29">
        <f t="shared" si="10"/>
        <v>8817.5605004999998</v>
      </c>
      <c r="Y34" s="29">
        <f t="shared" si="11"/>
        <v>8800</v>
      </c>
      <c r="Z34" s="29">
        <f t="shared" si="22"/>
        <v>10560</v>
      </c>
      <c r="AA34" s="23">
        <v>160</v>
      </c>
      <c r="AB34" s="28">
        <f t="shared" si="23"/>
        <v>18.399999999999999</v>
      </c>
      <c r="AC34" s="34"/>
      <c r="AD34" s="28">
        <f t="shared" si="12"/>
        <v>2944</v>
      </c>
      <c r="AE34" s="42">
        <v>0.27100000000000002</v>
      </c>
      <c r="AF34" s="28">
        <f t="shared" si="13"/>
        <v>797.82400000000007</v>
      </c>
      <c r="AG34" s="42">
        <v>0</v>
      </c>
      <c r="AH34" s="28">
        <f t="shared" si="14"/>
        <v>0</v>
      </c>
      <c r="AI34" s="28">
        <f t="shared" si="15"/>
        <v>3741.8240000000001</v>
      </c>
      <c r="AJ34" s="28">
        <v>0</v>
      </c>
      <c r="AK34" s="42">
        <v>0.03</v>
      </c>
      <c r="AL34" s="28">
        <f t="shared" si="16"/>
        <v>112.25471999999999</v>
      </c>
      <c r="AM34" s="28">
        <f t="shared" si="17"/>
        <v>3854.07872</v>
      </c>
      <c r="AN34" s="42">
        <v>0</v>
      </c>
      <c r="AO34" s="28">
        <f t="shared" si="18"/>
        <v>0</v>
      </c>
      <c r="AP34" s="28">
        <f t="shared" si="19"/>
        <v>3854.07872</v>
      </c>
      <c r="AQ34" s="28">
        <f t="shared" si="20"/>
        <v>3900</v>
      </c>
      <c r="AR34" s="30" t="s">
        <v>59</v>
      </c>
      <c r="AS34" s="23"/>
      <c r="AT34" s="28"/>
      <c r="AU34" s="34"/>
      <c r="AV34" s="34"/>
      <c r="AW34" s="42"/>
      <c r="AX34" s="34"/>
      <c r="AY34" s="43"/>
      <c r="AZ34" s="34"/>
      <c r="BA34" s="34"/>
      <c r="BB34" s="34"/>
      <c r="BC34" s="42"/>
      <c r="BD34" s="34"/>
      <c r="BE34" s="34"/>
      <c r="BF34" s="43"/>
      <c r="BG34" s="34"/>
      <c r="BH34" s="34"/>
      <c r="BI34" s="120"/>
      <c r="BJ34" s="28">
        <f t="shared" si="24"/>
        <v>4680</v>
      </c>
    </row>
    <row r="35" spans="1:62" s="46" customFormat="1" ht="15" customHeight="1" x14ac:dyDescent="0.25">
      <c r="A35" s="103">
        <v>17</v>
      </c>
      <c r="B35" s="51" t="s">
        <v>65</v>
      </c>
      <c r="C35" s="21" t="s">
        <v>58</v>
      </c>
      <c r="D35" s="22">
        <v>4</v>
      </c>
      <c r="E35" s="22">
        <v>64</v>
      </c>
      <c r="F35" s="23">
        <v>133</v>
      </c>
      <c r="G35" s="47">
        <f t="shared" si="0"/>
        <v>197</v>
      </c>
      <c r="H35" s="50">
        <f t="shared" si="1"/>
        <v>64</v>
      </c>
      <c r="I35" s="28">
        <f t="shared" si="21"/>
        <v>289.78750000000002</v>
      </c>
      <c r="J35" s="28">
        <f t="shared" si="2"/>
        <v>18546.400000000001</v>
      </c>
      <c r="K35" s="41">
        <v>15</v>
      </c>
      <c r="L35" s="28">
        <f t="shared" si="3"/>
        <v>1236.4266666666667</v>
      </c>
      <c r="M35" s="28">
        <v>1329.64</v>
      </c>
      <c r="N35" s="42">
        <v>0.25</v>
      </c>
      <c r="O35" s="28">
        <f t="shared" si="4"/>
        <v>641.51666666666665</v>
      </c>
      <c r="P35" s="42">
        <v>1.54</v>
      </c>
      <c r="Q35" s="28">
        <f t="shared" si="5"/>
        <v>3951.7426666666665</v>
      </c>
      <c r="R35" s="28">
        <f t="shared" si="6"/>
        <v>7159.3259999999991</v>
      </c>
      <c r="S35" s="42">
        <v>0.03</v>
      </c>
      <c r="T35" s="28">
        <f t="shared" si="7"/>
        <v>214.77977999999996</v>
      </c>
      <c r="U35" s="28">
        <f t="shared" si="8"/>
        <v>7374.105779999999</v>
      </c>
      <c r="V35" s="42">
        <v>0</v>
      </c>
      <c r="W35" s="28">
        <f t="shared" si="9"/>
        <v>0</v>
      </c>
      <c r="X35" s="29">
        <f t="shared" si="10"/>
        <v>7374.105779999999</v>
      </c>
      <c r="Y35" s="29">
        <f t="shared" si="11"/>
        <v>7400</v>
      </c>
      <c r="Z35" s="29">
        <f t="shared" si="22"/>
        <v>8880</v>
      </c>
      <c r="AA35" s="23">
        <v>133</v>
      </c>
      <c r="AB35" s="28">
        <f t="shared" si="23"/>
        <v>18.399999999999999</v>
      </c>
      <c r="AC35" s="34"/>
      <c r="AD35" s="28">
        <f t="shared" si="12"/>
        <v>2447.1999999999998</v>
      </c>
      <c r="AE35" s="42">
        <v>0.27100000000000002</v>
      </c>
      <c r="AF35" s="28">
        <f t="shared" si="13"/>
        <v>663.19119999999998</v>
      </c>
      <c r="AG35" s="42">
        <v>0</v>
      </c>
      <c r="AH35" s="28">
        <f t="shared" si="14"/>
        <v>0</v>
      </c>
      <c r="AI35" s="28">
        <f t="shared" si="15"/>
        <v>3110.3912</v>
      </c>
      <c r="AJ35" s="28">
        <v>0</v>
      </c>
      <c r="AK35" s="42">
        <v>0.03</v>
      </c>
      <c r="AL35" s="28">
        <f t="shared" si="16"/>
        <v>93.311735999999996</v>
      </c>
      <c r="AM35" s="28">
        <f t="shared" si="17"/>
        <v>3203.7029360000001</v>
      </c>
      <c r="AN35" s="42">
        <v>0</v>
      </c>
      <c r="AO35" s="28">
        <f t="shared" si="18"/>
        <v>0</v>
      </c>
      <c r="AP35" s="28">
        <f t="shared" si="19"/>
        <v>3203.7029360000001</v>
      </c>
      <c r="AQ35" s="28">
        <f t="shared" si="20"/>
        <v>3200</v>
      </c>
      <c r="AR35" s="30" t="s">
        <v>59</v>
      </c>
      <c r="AS35" s="23"/>
      <c r="AT35" s="28"/>
      <c r="AU35" s="34"/>
      <c r="AV35" s="28"/>
      <c r="AW35" s="42"/>
      <c r="AX35" s="34"/>
      <c r="AY35" s="43"/>
      <c r="AZ35" s="34"/>
      <c r="BA35" s="34"/>
      <c r="BB35" s="34"/>
      <c r="BC35" s="43"/>
      <c r="BD35" s="34"/>
      <c r="BE35" s="34"/>
      <c r="BF35" s="43"/>
      <c r="BG35" s="34"/>
      <c r="BH35" s="34"/>
      <c r="BI35" s="120"/>
      <c r="BJ35" s="28">
        <f t="shared" si="24"/>
        <v>3840</v>
      </c>
    </row>
    <row r="36" spans="1:62" s="46" customFormat="1" ht="15" customHeight="1" x14ac:dyDescent="0.25">
      <c r="A36" s="103">
        <v>18</v>
      </c>
      <c r="B36" s="51" t="s">
        <v>65</v>
      </c>
      <c r="C36" s="21" t="s">
        <v>60</v>
      </c>
      <c r="D36" s="22">
        <v>4</v>
      </c>
      <c r="E36" s="22">
        <v>37</v>
      </c>
      <c r="F36" s="23">
        <v>70</v>
      </c>
      <c r="G36" s="47">
        <f t="shared" si="0"/>
        <v>107</v>
      </c>
      <c r="H36" s="50">
        <f t="shared" si="1"/>
        <v>37</v>
      </c>
      <c r="I36" s="28">
        <f t="shared" si="21"/>
        <v>289.78750000000002</v>
      </c>
      <c r="J36" s="28">
        <f t="shared" si="2"/>
        <v>10722.137500000001</v>
      </c>
      <c r="K36" s="41">
        <v>15</v>
      </c>
      <c r="L36" s="28">
        <f t="shared" si="3"/>
        <v>714.80916666666667</v>
      </c>
      <c r="M36" s="28">
        <v>1303.57</v>
      </c>
      <c r="N36" s="42">
        <v>0.25</v>
      </c>
      <c r="O36" s="28">
        <f t="shared" si="4"/>
        <v>504.59479166666665</v>
      </c>
      <c r="P36" s="42">
        <v>1.54</v>
      </c>
      <c r="Q36" s="28">
        <f t="shared" si="5"/>
        <v>3108.3039166666667</v>
      </c>
      <c r="R36" s="28">
        <f t="shared" si="6"/>
        <v>5631.2778749999998</v>
      </c>
      <c r="S36" s="42">
        <v>0.03</v>
      </c>
      <c r="T36" s="28">
        <f t="shared" si="7"/>
        <v>168.93833624999999</v>
      </c>
      <c r="U36" s="28">
        <f t="shared" si="8"/>
        <v>5800.21621125</v>
      </c>
      <c r="V36" s="42">
        <v>0</v>
      </c>
      <c r="W36" s="28">
        <f t="shared" si="9"/>
        <v>0</v>
      </c>
      <c r="X36" s="29">
        <f t="shared" si="10"/>
        <v>5800.21621125</v>
      </c>
      <c r="Y36" s="29">
        <f t="shared" si="11"/>
        <v>5800</v>
      </c>
      <c r="Z36" s="29">
        <f t="shared" si="22"/>
        <v>6960</v>
      </c>
      <c r="AA36" s="23">
        <v>70</v>
      </c>
      <c r="AB36" s="28">
        <f t="shared" si="23"/>
        <v>18.399999999999999</v>
      </c>
      <c r="AC36" s="34"/>
      <c r="AD36" s="28">
        <f t="shared" si="12"/>
        <v>1288</v>
      </c>
      <c r="AE36" s="42">
        <v>0.27100000000000002</v>
      </c>
      <c r="AF36" s="28">
        <f t="shared" si="13"/>
        <v>349.048</v>
      </c>
      <c r="AG36" s="42">
        <v>0</v>
      </c>
      <c r="AH36" s="28">
        <f t="shared" si="14"/>
        <v>0</v>
      </c>
      <c r="AI36" s="28">
        <f t="shared" si="15"/>
        <v>1637.048</v>
      </c>
      <c r="AJ36" s="28">
        <v>0</v>
      </c>
      <c r="AK36" s="42">
        <v>0.03</v>
      </c>
      <c r="AL36" s="28">
        <f t="shared" si="16"/>
        <v>49.111440000000002</v>
      </c>
      <c r="AM36" s="28">
        <f t="shared" si="17"/>
        <v>1686.1594399999999</v>
      </c>
      <c r="AN36" s="42">
        <v>0</v>
      </c>
      <c r="AO36" s="28">
        <f t="shared" si="18"/>
        <v>0</v>
      </c>
      <c r="AP36" s="28">
        <f t="shared" si="19"/>
        <v>1686.1594399999999</v>
      </c>
      <c r="AQ36" s="28">
        <f t="shared" si="20"/>
        <v>1700</v>
      </c>
      <c r="AR36" s="30" t="s">
        <v>59</v>
      </c>
      <c r="AS36" s="23"/>
      <c r="AT36" s="28"/>
      <c r="AU36" s="34"/>
      <c r="AV36" s="28"/>
      <c r="AW36" s="42"/>
      <c r="AX36" s="34"/>
      <c r="AY36" s="43"/>
      <c r="AZ36" s="34"/>
      <c r="BA36" s="34"/>
      <c r="BB36" s="34"/>
      <c r="BC36" s="43"/>
      <c r="BD36" s="34"/>
      <c r="BE36" s="34"/>
      <c r="BF36" s="43"/>
      <c r="BG36" s="34"/>
      <c r="BH36" s="34"/>
      <c r="BI36" s="120"/>
      <c r="BJ36" s="28">
        <f t="shared" si="24"/>
        <v>2040</v>
      </c>
    </row>
    <row r="37" spans="1:62" s="46" customFormat="1" ht="15" customHeight="1" x14ac:dyDescent="0.25">
      <c r="A37" s="103">
        <v>19</v>
      </c>
      <c r="B37" s="51" t="s">
        <v>65</v>
      </c>
      <c r="C37" s="21" t="s">
        <v>61</v>
      </c>
      <c r="D37" s="22">
        <v>5</v>
      </c>
      <c r="E37" s="22">
        <v>28</v>
      </c>
      <c r="F37" s="23">
        <v>112</v>
      </c>
      <c r="G37" s="47">
        <f t="shared" si="0"/>
        <v>140</v>
      </c>
      <c r="H37" s="50">
        <f t="shared" si="1"/>
        <v>28</v>
      </c>
      <c r="I37" s="28">
        <f t="shared" si="21"/>
        <v>289.78750000000002</v>
      </c>
      <c r="J37" s="28">
        <f t="shared" si="2"/>
        <v>8114.0500000000011</v>
      </c>
      <c r="K37" s="41">
        <v>15</v>
      </c>
      <c r="L37" s="28">
        <f t="shared" si="3"/>
        <v>540.93666666666672</v>
      </c>
      <c r="M37" s="28">
        <v>1329.64</v>
      </c>
      <c r="N37" s="42">
        <v>0.25</v>
      </c>
      <c r="O37" s="28">
        <f t="shared" si="4"/>
        <v>467.64416666666671</v>
      </c>
      <c r="P37" s="42">
        <v>1.54</v>
      </c>
      <c r="Q37" s="28">
        <f t="shared" si="5"/>
        <v>2880.6880666666671</v>
      </c>
      <c r="R37" s="28">
        <f t="shared" si="6"/>
        <v>5218.9089000000004</v>
      </c>
      <c r="S37" s="42">
        <v>0.03</v>
      </c>
      <c r="T37" s="28">
        <f t="shared" si="7"/>
        <v>156.56726700000002</v>
      </c>
      <c r="U37" s="28">
        <f t="shared" si="8"/>
        <v>5375.4761670000007</v>
      </c>
      <c r="V37" s="42">
        <v>0</v>
      </c>
      <c r="W37" s="28">
        <f t="shared" si="9"/>
        <v>0</v>
      </c>
      <c r="X37" s="29">
        <f t="shared" si="10"/>
        <v>5375.4761670000007</v>
      </c>
      <c r="Y37" s="29">
        <f t="shared" si="11"/>
        <v>5400</v>
      </c>
      <c r="Z37" s="29">
        <f t="shared" si="22"/>
        <v>6480</v>
      </c>
      <c r="AA37" s="23">
        <v>112</v>
      </c>
      <c r="AB37" s="28">
        <f t="shared" si="23"/>
        <v>18.399999999999999</v>
      </c>
      <c r="AC37" s="34"/>
      <c r="AD37" s="28">
        <f t="shared" si="12"/>
        <v>2060.7999999999997</v>
      </c>
      <c r="AE37" s="42">
        <v>0.27100000000000002</v>
      </c>
      <c r="AF37" s="28">
        <f t="shared" si="13"/>
        <v>558.47679999999991</v>
      </c>
      <c r="AG37" s="42">
        <v>0</v>
      </c>
      <c r="AH37" s="28">
        <f t="shared" si="14"/>
        <v>0</v>
      </c>
      <c r="AI37" s="28">
        <f t="shared" si="15"/>
        <v>2619.2767999999996</v>
      </c>
      <c r="AJ37" s="28">
        <v>0</v>
      </c>
      <c r="AK37" s="42">
        <v>0.03</v>
      </c>
      <c r="AL37" s="28">
        <f t="shared" si="16"/>
        <v>78.578303999999989</v>
      </c>
      <c r="AM37" s="28">
        <f t="shared" si="17"/>
        <v>2697.8551039999998</v>
      </c>
      <c r="AN37" s="42">
        <v>0</v>
      </c>
      <c r="AO37" s="28">
        <f t="shared" si="18"/>
        <v>0</v>
      </c>
      <c r="AP37" s="28">
        <f t="shared" si="19"/>
        <v>2697.8551039999998</v>
      </c>
      <c r="AQ37" s="28">
        <f t="shared" si="20"/>
        <v>2700</v>
      </c>
      <c r="AR37" s="30" t="s">
        <v>59</v>
      </c>
      <c r="AS37" s="23"/>
      <c r="AT37" s="28"/>
      <c r="AU37" s="34"/>
      <c r="AV37" s="28"/>
      <c r="AW37" s="42"/>
      <c r="AX37" s="34"/>
      <c r="AY37" s="43"/>
      <c r="AZ37" s="34"/>
      <c r="BA37" s="34"/>
      <c r="BB37" s="34"/>
      <c r="BC37" s="43"/>
      <c r="BD37" s="34"/>
      <c r="BE37" s="34"/>
      <c r="BF37" s="43"/>
      <c r="BG37" s="34"/>
      <c r="BH37" s="34"/>
      <c r="BI37" s="120"/>
      <c r="BJ37" s="28">
        <f t="shared" si="24"/>
        <v>3240</v>
      </c>
    </row>
    <row r="38" spans="1:62" s="46" customFormat="1" ht="15" customHeight="1" x14ac:dyDescent="0.25">
      <c r="A38" s="103">
        <v>20</v>
      </c>
      <c r="B38" s="51" t="s">
        <v>65</v>
      </c>
      <c r="C38" s="21" t="s">
        <v>61</v>
      </c>
      <c r="D38" s="22">
        <v>6</v>
      </c>
      <c r="E38" s="22">
        <v>32</v>
      </c>
      <c r="F38" s="23">
        <v>119</v>
      </c>
      <c r="G38" s="47">
        <f t="shared" si="0"/>
        <v>151</v>
      </c>
      <c r="H38" s="50">
        <f t="shared" si="1"/>
        <v>32</v>
      </c>
      <c r="I38" s="28">
        <f t="shared" si="21"/>
        <v>289.78750000000002</v>
      </c>
      <c r="J38" s="28">
        <f t="shared" si="2"/>
        <v>9273.2000000000007</v>
      </c>
      <c r="K38" s="41">
        <v>15</v>
      </c>
      <c r="L38" s="28">
        <f t="shared" si="3"/>
        <v>618.21333333333337</v>
      </c>
      <c r="M38" s="28">
        <v>1329.64</v>
      </c>
      <c r="N38" s="42">
        <v>0.25</v>
      </c>
      <c r="O38" s="28">
        <f t="shared" si="4"/>
        <v>486.96333333333337</v>
      </c>
      <c r="P38" s="42">
        <v>1.54</v>
      </c>
      <c r="Q38" s="28">
        <f t="shared" si="5"/>
        <v>2999.6941333333334</v>
      </c>
      <c r="R38" s="28">
        <f t="shared" si="6"/>
        <v>5434.5108</v>
      </c>
      <c r="S38" s="42">
        <v>0.03</v>
      </c>
      <c r="T38" s="28">
        <f t="shared" si="7"/>
        <v>163.035324</v>
      </c>
      <c r="U38" s="28">
        <f t="shared" si="8"/>
        <v>5597.5461240000004</v>
      </c>
      <c r="V38" s="42">
        <v>0</v>
      </c>
      <c r="W38" s="28">
        <f t="shared" si="9"/>
        <v>0</v>
      </c>
      <c r="X38" s="29">
        <f t="shared" si="10"/>
        <v>5597.5461240000004</v>
      </c>
      <c r="Y38" s="29">
        <f t="shared" si="11"/>
        <v>5600</v>
      </c>
      <c r="Z38" s="29">
        <f t="shared" si="22"/>
        <v>6720</v>
      </c>
      <c r="AA38" s="23">
        <v>119</v>
      </c>
      <c r="AB38" s="28">
        <f t="shared" si="23"/>
        <v>18.399999999999999</v>
      </c>
      <c r="AC38" s="34"/>
      <c r="AD38" s="28">
        <f t="shared" si="12"/>
        <v>2189.6</v>
      </c>
      <c r="AE38" s="42">
        <v>0.27100000000000002</v>
      </c>
      <c r="AF38" s="28">
        <f t="shared" si="13"/>
        <v>593.38160000000005</v>
      </c>
      <c r="AG38" s="42">
        <v>0</v>
      </c>
      <c r="AH38" s="28">
        <f t="shared" si="14"/>
        <v>0</v>
      </c>
      <c r="AI38" s="28">
        <f t="shared" si="15"/>
        <v>2782.9816000000001</v>
      </c>
      <c r="AJ38" s="28">
        <v>0</v>
      </c>
      <c r="AK38" s="42">
        <v>0.03</v>
      </c>
      <c r="AL38" s="28">
        <f t="shared" si="16"/>
        <v>83.489447999999996</v>
      </c>
      <c r="AM38" s="28">
        <f t="shared" si="17"/>
        <v>2866.4710479999999</v>
      </c>
      <c r="AN38" s="42">
        <v>0</v>
      </c>
      <c r="AO38" s="28">
        <f t="shared" si="18"/>
        <v>0</v>
      </c>
      <c r="AP38" s="28">
        <f t="shared" si="19"/>
        <v>2866.4710479999999</v>
      </c>
      <c r="AQ38" s="28">
        <f t="shared" si="20"/>
        <v>2900</v>
      </c>
      <c r="AR38" s="30" t="s">
        <v>59</v>
      </c>
      <c r="AS38" s="23"/>
      <c r="AT38" s="28"/>
      <c r="AU38" s="34"/>
      <c r="AV38" s="28"/>
      <c r="AW38" s="42"/>
      <c r="AX38" s="34"/>
      <c r="AY38" s="43"/>
      <c r="AZ38" s="34"/>
      <c r="BA38" s="34"/>
      <c r="BB38" s="34"/>
      <c r="BC38" s="43"/>
      <c r="BD38" s="34"/>
      <c r="BE38" s="34"/>
      <c r="BF38" s="43"/>
      <c r="BG38" s="34"/>
      <c r="BH38" s="34"/>
      <c r="BI38" s="120"/>
      <c r="BJ38" s="28">
        <f t="shared" si="24"/>
        <v>3480</v>
      </c>
    </row>
    <row r="39" spans="1:62" s="46" customFormat="1" ht="15" customHeight="1" x14ac:dyDescent="0.25">
      <c r="A39" s="103">
        <v>21</v>
      </c>
      <c r="B39" s="51" t="s">
        <v>66</v>
      </c>
      <c r="C39" s="21" t="s">
        <v>58</v>
      </c>
      <c r="D39" s="22">
        <v>1</v>
      </c>
      <c r="E39" s="21">
        <v>78</v>
      </c>
      <c r="F39" s="40">
        <v>450</v>
      </c>
      <c r="G39" s="47">
        <f t="shared" si="0"/>
        <v>528</v>
      </c>
      <c r="H39" s="50">
        <f t="shared" si="1"/>
        <v>78</v>
      </c>
      <c r="I39" s="28">
        <f t="shared" si="21"/>
        <v>289.78750000000002</v>
      </c>
      <c r="J39" s="28">
        <f t="shared" si="2"/>
        <v>22603.425000000003</v>
      </c>
      <c r="K39" s="41">
        <v>15</v>
      </c>
      <c r="L39" s="28">
        <f t="shared" si="3"/>
        <v>1506.8950000000002</v>
      </c>
      <c r="M39" s="28">
        <v>1407.85</v>
      </c>
      <c r="N39" s="42">
        <v>0.25</v>
      </c>
      <c r="O39" s="28">
        <f t="shared" si="4"/>
        <v>728.68624999999997</v>
      </c>
      <c r="P39" s="42">
        <v>1.54</v>
      </c>
      <c r="Q39" s="28">
        <f t="shared" si="5"/>
        <v>4488.7073</v>
      </c>
      <c r="R39" s="28">
        <f t="shared" si="6"/>
        <v>8132.1385499999997</v>
      </c>
      <c r="S39" s="42">
        <v>0.03</v>
      </c>
      <c r="T39" s="28">
        <f t="shared" si="7"/>
        <v>243.96415649999997</v>
      </c>
      <c r="U39" s="28">
        <f t="shared" si="8"/>
        <v>8376.1027064999998</v>
      </c>
      <c r="V39" s="42">
        <v>0</v>
      </c>
      <c r="W39" s="28">
        <f t="shared" si="9"/>
        <v>0</v>
      </c>
      <c r="X39" s="29">
        <f t="shared" si="10"/>
        <v>8376.1027064999998</v>
      </c>
      <c r="Y39" s="29">
        <f t="shared" si="11"/>
        <v>8400</v>
      </c>
      <c r="Z39" s="29">
        <f t="shared" si="22"/>
        <v>10080</v>
      </c>
      <c r="AA39" s="23" t="s">
        <v>293</v>
      </c>
      <c r="AB39" s="28">
        <f t="shared" si="23"/>
        <v>18.399999999999999</v>
      </c>
      <c r="AC39" s="34"/>
      <c r="AD39" s="28">
        <f t="shared" si="12"/>
        <v>8280</v>
      </c>
      <c r="AE39" s="42">
        <v>0.27100000000000002</v>
      </c>
      <c r="AF39" s="28">
        <f t="shared" si="13"/>
        <v>2243.88</v>
      </c>
      <c r="AG39" s="42">
        <v>0</v>
      </c>
      <c r="AH39" s="28">
        <f t="shared" si="14"/>
        <v>0</v>
      </c>
      <c r="AI39" s="28">
        <f t="shared" si="15"/>
        <v>10523.880000000001</v>
      </c>
      <c r="AJ39" s="28">
        <v>0</v>
      </c>
      <c r="AK39" s="42">
        <v>0.03</v>
      </c>
      <c r="AL39" s="28">
        <f t="shared" si="16"/>
        <v>315.71640000000002</v>
      </c>
      <c r="AM39" s="28">
        <f t="shared" si="17"/>
        <v>10839.5964</v>
      </c>
      <c r="AN39" s="42">
        <v>0</v>
      </c>
      <c r="AO39" s="28">
        <f t="shared" si="18"/>
        <v>0</v>
      </c>
      <c r="AP39" s="28">
        <f t="shared" si="19"/>
        <v>10839.5964</v>
      </c>
      <c r="AQ39" s="28">
        <f t="shared" si="20"/>
        <v>10800</v>
      </c>
      <c r="AR39" s="30" t="s">
        <v>59</v>
      </c>
      <c r="AS39" s="23"/>
      <c r="AT39" s="28"/>
      <c r="AU39" s="34"/>
      <c r="AV39" s="34"/>
      <c r="AW39" s="42"/>
      <c r="AX39" s="34"/>
      <c r="AY39" s="43"/>
      <c r="AZ39" s="34"/>
      <c r="BA39" s="34"/>
      <c r="BB39" s="34"/>
      <c r="BC39" s="42"/>
      <c r="BD39" s="34"/>
      <c r="BE39" s="34"/>
      <c r="BF39" s="43"/>
      <c r="BG39" s="34"/>
      <c r="BH39" s="34"/>
      <c r="BI39" s="120"/>
      <c r="BJ39" s="28">
        <f t="shared" si="24"/>
        <v>12960</v>
      </c>
    </row>
    <row r="40" spans="1:62" s="46" customFormat="1" ht="15" customHeight="1" x14ac:dyDescent="0.25">
      <c r="A40" s="103">
        <v>22</v>
      </c>
      <c r="B40" s="51" t="s">
        <v>66</v>
      </c>
      <c r="C40" s="21" t="s">
        <v>60</v>
      </c>
      <c r="D40" s="22">
        <v>1</v>
      </c>
      <c r="E40" s="21">
        <v>60</v>
      </c>
      <c r="F40" s="40">
        <v>218</v>
      </c>
      <c r="G40" s="47">
        <f t="shared" si="0"/>
        <v>278</v>
      </c>
      <c r="H40" s="50">
        <f t="shared" si="1"/>
        <v>60</v>
      </c>
      <c r="I40" s="28">
        <f t="shared" si="21"/>
        <v>289.78750000000002</v>
      </c>
      <c r="J40" s="28">
        <f t="shared" si="2"/>
        <v>17387.25</v>
      </c>
      <c r="K40" s="41">
        <v>15</v>
      </c>
      <c r="L40" s="28">
        <f t="shared" si="3"/>
        <v>1159.1500000000001</v>
      </c>
      <c r="M40" s="28">
        <v>1355.71</v>
      </c>
      <c r="N40" s="42">
        <v>0.25</v>
      </c>
      <c r="O40" s="28">
        <f t="shared" si="4"/>
        <v>628.71500000000003</v>
      </c>
      <c r="P40" s="42">
        <v>1.54</v>
      </c>
      <c r="Q40" s="28">
        <f t="shared" si="5"/>
        <v>3872.8844000000004</v>
      </c>
      <c r="R40" s="28">
        <f t="shared" si="6"/>
        <v>7016.4594000000006</v>
      </c>
      <c r="S40" s="42">
        <v>0.03</v>
      </c>
      <c r="T40" s="28">
        <f t="shared" si="7"/>
        <v>210.49378200000001</v>
      </c>
      <c r="U40" s="28">
        <f t="shared" si="8"/>
        <v>7226.9531820000011</v>
      </c>
      <c r="V40" s="42">
        <v>0</v>
      </c>
      <c r="W40" s="28">
        <f t="shared" si="9"/>
        <v>0</v>
      </c>
      <c r="X40" s="29">
        <f t="shared" si="10"/>
        <v>7226.9531820000011</v>
      </c>
      <c r="Y40" s="29">
        <f t="shared" si="11"/>
        <v>7200</v>
      </c>
      <c r="Z40" s="29">
        <f t="shared" si="22"/>
        <v>8640</v>
      </c>
      <c r="AA40" s="23" t="s">
        <v>294</v>
      </c>
      <c r="AB40" s="28">
        <f t="shared" si="23"/>
        <v>18.399999999999999</v>
      </c>
      <c r="AC40" s="34"/>
      <c r="AD40" s="28">
        <f t="shared" si="12"/>
        <v>4011.2</v>
      </c>
      <c r="AE40" s="42">
        <v>0.27100000000000002</v>
      </c>
      <c r="AF40" s="28">
        <f t="shared" si="13"/>
        <v>1087.0352</v>
      </c>
      <c r="AG40" s="42">
        <v>0</v>
      </c>
      <c r="AH40" s="28">
        <f t="shared" si="14"/>
        <v>0</v>
      </c>
      <c r="AI40" s="28">
        <f t="shared" si="15"/>
        <v>5098.2352000000001</v>
      </c>
      <c r="AJ40" s="28">
        <v>0</v>
      </c>
      <c r="AK40" s="42">
        <v>0.03</v>
      </c>
      <c r="AL40" s="28">
        <f t="shared" si="16"/>
        <v>152.947056</v>
      </c>
      <c r="AM40" s="28">
        <f t="shared" si="17"/>
        <v>5251.1822560000001</v>
      </c>
      <c r="AN40" s="42">
        <v>0</v>
      </c>
      <c r="AO40" s="28">
        <f t="shared" si="18"/>
        <v>0</v>
      </c>
      <c r="AP40" s="28">
        <f t="shared" si="19"/>
        <v>5251.1822560000001</v>
      </c>
      <c r="AQ40" s="28">
        <f t="shared" si="20"/>
        <v>5300</v>
      </c>
      <c r="AR40" s="30" t="s">
        <v>59</v>
      </c>
      <c r="AS40" s="23"/>
      <c r="AT40" s="28"/>
      <c r="AU40" s="34"/>
      <c r="AV40" s="34"/>
      <c r="AW40" s="42"/>
      <c r="AX40" s="34"/>
      <c r="AY40" s="43"/>
      <c r="AZ40" s="34"/>
      <c r="BA40" s="34"/>
      <c r="BB40" s="34"/>
      <c r="BC40" s="42"/>
      <c r="BD40" s="34"/>
      <c r="BE40" s="34"/>
      <c r="BF40" s="43"/>
      <c r="BG40" s="34"/>
      <c r="BH40" s="34"/>
      <c r="BI40" s="120"/>
      <c r="BJ40" s="28">
        <f t="shared" si="24"/>
        <v>6360</v>
      </c>
    </row>
    <row r="41" spans="1:62" s="46" customFormat="1" ht="15" customHeight="1" x14ac:dyDescent="0.25">
      <c r="A41" s="103">
        <v>23</v>
      </c>
      <c r="B41" s="51" t="s">
        <v>67</v>
      </c>
      <c r="C41" s="21" t="s">
        <v>58</v>
      </c>
      <c r="D41" s="22">
        <v>5</v>
      </c>
      <c r="E41" s="21">
        <v>240</v>
      </c>
      <c r="F41" s="23">
        <v>80</v>
      </c>
      <c r="G41" s="47">
        <f t="shared" si="0"/>
        <v>320</v>
      </c>
      <c r="H41" s="50">
        <f t="shared" si="1"/>
        <v>240</v>
      </c>
      <c r="I41" s="28">
        <f t="shared" si="21"/>
        <v>289.78750000000002</v>
      </c>
      <c r="J41" s="28">
        <f t="shared" si="2"/>
        <v>69549</v>
      </c>
      <c r="K41" s="41">
        <v>15</v>
      </c>
      <c r="L41" s="28">
        <f t="shared" si="3"/>
        <v>4636.6000000000004</v>
      </c>
      <c r="M41" s="28">
        <v>1303.57</v>
      </c>
      <c r="N41" s="42">
        <v>0.25</v>
      </c>
      <c r="O41" s="28">
        <f t="shared" si="4"/>
        <v>1485.0425</v>
      </c>
      <c r="P41" s="42">
        <v>1.54</v>
      </c>
      <c r="Q41" s="28">
        <f t="shared" si="5"/>
        <v>9147.8618000000006</v>
      </c>
      <c r="R41" s="28">
        <f t="shared" si="6"/>
        <v>16573.0743</v>
      </c>
      <c r="S41" s="42">
        <v>0.03</v>
      </c>
      <c r="T41" s="28">
        <f t="shared" si="7"/>
        <v>497.192229</v>
      </c>
      <c r="U41" s="28">
        <f t="shared" si="8"/>
        <v>17070.266529</v>
      </c>
      <c r="V41" s="42">
        <v>0</v>
      </c>
      <c r="W41" s="28">
        <f t="shared" si="9"/>
        <v>0</v>
      </c>
      <c r="X41" s="29">
        <f t="shared" si="10"/>
        <v>17070.266529</v>
      </c>
      <c r="Y41" s="29">
        <f t="shared" si="11"/>
        <v>17100</v>
      </c>
      <c r="Z41" s="29">
        <f t="shared" si="22"/>
        <v>20520</v>
      </c>
      <c r="AA41" s="23">
        <v>80</v>
      </c>
      <c r="AB41" s="28">
        <f t="shared" si="23"/>
        <v>18.399999999999999</v>
      </c>
      <c r="AC41" s="34"/>
      <c r="AD41" s="28">
        <f t="shared" si="12"/>
        <v>1472</v>
      </c>
      <c r="AE41" s="42">
        <v>0.27100000000000002</v>
      </c>
      <c r="AF41" s="28">
        <f t="shared" si="13"/>
        <v>398.91200000000003</v>
      </c>
      <c r="AG41" s="42">
        <v>0</v>
      </c>
      <c r="AH41" s="28">
        <f t="shared" si="14"/>
        <v>0</v>
      </c>
      <c r="AI41" s="28">
        <f t="shared" si="15"/>
        <v>1870.912</v>
      </c>
      <c r="AJ41" s="28">
        <v>0</v>
      </c>
      <c r="AK41" s="42">
        <v>0.03</v>
      </c>
      <c r="AL41" s="28">
        <f t="shared" si="16"/>
        <v>56.127359999999996</v>
      </c>
      <c r="AM41" s="28">
        <f t="shared" si="17"/>
        <v>1927.03936</v>
      </c>
      <c r="AN41" s="42">
        <v>0</v>
      </c>
      <c r="AO41" s="28">
        <f t="shared" si="18"/>
        <v>0</v>
      </c>
      <c r="AP41" s="28">
        <f t="shared" si="19"/>
        <v>1927.03936</v>
      </c>
      <c r="AQ41" s="28">
        <f t="shared" si="20"/>
        <v>1900</v>
      </c>
      <c r="AR41" s="30" t="s">
        <v>59</v>
      </c>
      <c r="AS41" s="23"/>
      <c r="AT41" s="28"/>
      <c r="AU41" s="34"/>
      <c r="AV41" s="34"/>
      <c r="AW41" s="42"/>
      <c r="AX41" s="34"/>
      <c r="AY41" s="43"/>
      <c r="AZ41" s="34"/>
      <c r="BA41" s="34"/>
      <c r="BB41" s="34"/>
      <c r="BC41" s="42"/>
      <c r="BD41" s="34"/>
      <c r="BE41" s="34"/>
      <c r="BF41" s="43"/>
      <c r="BG41" s="34"/>
      <c r="BH41" s="34"/>
      <c r="BI41" s="120"/>
      <c r="BJ41" s="28">
        <f t="shared" si="24"/>
        <v>2280</v>
      </c>
    </row>
    <row r="42" spans="1:62" s="39" customFormat="1" ht="15" customHeight="1" x14ac:dyDescent="0.25">
      <c r="A42" s="103">
        <v>24</v>
      </c>
      <c r="B42" s="51" t="s">
        <v>295</v>
      </c>
      <c r="C42" s="21" t="s">
        <v>58</v>
      </c>
      <c r="D42" s="22">
        <v>6</v>
      </c>
      <c r="E42" s="22">
        <v>112</v>
      </c>
      <c r="F42" s="40">
        <v>40</v>
      </c>
      <c r="G42" s="24">
        <f t="shared" si="0"/>
        <v>152</v>
      </c>
      <c r="H42" s="50">
        <f t="shared" si="1"/>
        <v>112</v>
      </c>
      <c r="I42" s="28">
        <f t="shared" si="21"/>
        <v>289.78750000000002</v>
      </c>
      <c r="J42" s="28">
        <f t="shared" si="2"/>
        <v>32456.200000000004</v>
      </c>
      <c r="K42" s="41">
        <v>15</v>
      </c>
      <c r="L42" s="28">
        <f t="shared" si="3"/>
        <v>2163.7466666666669</v>
      </c>
      <c r="M42" s="28">
        <v>1303.57</v>
      </c>
      <c r="N42" s="42">
        <v>0.25</v>
      </c>
      <c r="O42" s="28">
        <f t="shared" si="4"/>
        <v>866.82916666666665</v>
      </c>
      <c r="P42" s="42">
        <v>1.54</v>
      </c>
      <c r="Q42" s="28">
        <f t="shared" si="5"/>
        <v>5339.6676666666663</v>
      </c>
      <c r="R42" s="28">
        <f t="shared" si="6"/>
        <v>9673.8135000000002</v>
      </c>
      <c r="S42" s="42">
        <v>0.03</v>
      </c>
      <c r="T42" s="28">
        <f t="shared" si="7"/>
        <v>290.214405</v>
      </c>
      <c r="U42" s="28">
        <f t="shared" si="8"/>
        <v>9964.0279050000008</v>
      </c>
      <c r="V42" s="42">
        <v>0</v>
      </c>
      <c r="W42" s="28">
        <f t="shared" si="9"/>
        <v>0</v>
      </c>
      <c r="X42" s="29">
        <f t="shared" si="10"/>
        <v>9964.0279050000008</v>
      </c>
      <c r="Y42" s="29">
        <f t="shared" si="11"/>
        <v>10000</v>
      </c>
      <c r="Z42" s="29">
        <f t="shared" si="22"/>
        <v>12000</v>
      </c>
      <c r="AA42" s="23" t="s">
        <v>117</v>
      </c>
      <c r="AB42" s="28">
        <f t="shared" si="23"/>
        <v>18.399999999999999</v>
      </c>
      <c r="AC42" s="34"/>
      <c r="AD42" s="28">
        <f t="shared" si="12"/>
        <v>736</v>
      </c>
      <c r="AE42" s="42">
        <v>0.27100000000000002</v>
      </c>
      <c r="AF42" s="28">
        <f t="shared" si="13"/>
        <v>199.45600000000002</v>
      </c>
      <c r="AG42" s="42">
        <v>0</v>
      </c>
      <c r="AH42" s="28">
        <f t="shared" si="14"/>
        <v>0</v>
      </c>
      <c r="AI42" s="28">
        <f t="shared" si="15"/>
        <v>935.45600000000002</v>
      </c>
      <c r="AJ42" s="28">
        <v>0</v>
      </c>
      <c r="AK42" s="42">
        <v>0.03</v>
      </c>
      <c r="AL42" s="28">
        <f t="shared" si="16"/>
        <v>28.063679999999998</v>
      </c>
      <c r="AM42" s="28">
        <f t="shared" si="17"/>
        <v>963.51967999999999</v>
      </c>
      <c r="AN42" s="42">
        <v>0</v>
      </c>
      <c r="AO42" s="28">
        <f t="shared" si="18"/>
        <v>0</v>
      </c>
      <c r="AP42" s="28">
        <f t="shared" si="19"/>
        <v>963.51967999999999</v>
      </c>
      <c r="AQ42" s="28">
        <f t="shared" si="20"/>
        <v>1000</v>
      </c>
      <c r="AR42" s="30" t="s">
        <v>59</v>
      </c>
      <c r="AS42" s="23" t="s">
        <v>117</v>
      </c>
      <c r="AT42" s="28">
        <f t="shared" ref="AT42:AT43" si="25">(323.2*0.67)+(96.5*2.3*0.33)</f>
        <v>289.78750000000002</v>
      </c>
      <c r="AU42" s="34"/>
      <c r="AV42" s="34">
        <f>(AT42*AS42)/15</f>
        <v>772.76666666666665</v>
      </c>
      <c r="AW42" s="42">
        <v>0.25</v>
      </c>
      <c r="AX42" s="34">
        <f>AV42*AW42</f>
        <v>193.19166666666666</v>
      </c>
      <c r="AY42" s="43">
        <v>0</v>
      </c>
      <c r="AZ42" s="34">
        <f>AV42*AY42</f>
        <v>0</v>
      </c>
      <c r="BA42" s="34">
        <f>AV42+AX42+AZ42</f>
        <v>965.95833333333326</v>
      </c>
      <c r="BB42" s="34">
        <v>0</v>
      </c>
      <c r="BC42" s="42">
        <v>0.03</v>
      </c>
      <c r="BD42" s="34">
        <f>(BA42+BB42)*BC42</f>
        <v>28.978749999999998</v>
      </c>
      <c r="BE42" s="34">
        <f>BA42+BB42+BD42</f>
        <v>994.93708333333325</v>
      </c>
      <c r="BF42" s="43">
        <v>0</v>
      </c>
      <c r="BG42" s="34">
        <f>BE42*BF42</f>
        <v>0</v>
      </c>
      <c r="BH42" s="34">
        <f>BE42+BG42</f>
        <v>994.93708333333325</v>
      </c>
      <c r="BI42" s="120">
        <f>MROUND(BH42,100)</f>
        <v>1000</v>
      </c>
      <c r="BJ42" s="28">
        <f t="shared" si="24"/>
        <v>1200</v>
      </c>
    </row>
    <row r="43" spans="1:62" s="39" customFormat="1" ht="15" customHeight="1" x14ac:dyDescent="0.25">
      <c r="A43" s="103">
        <v>25</v>
      </c>
      <c r="B43" s="51" t="s">
        <v>353</v>
      </c>
      <c r="C43" s="21" t="s">
        <v>58</v>
      </c>
      <c r="D43" s="22">
        <v>4</v>
      </c>
      <c r="E43" s="22">
        <v>272</v>
      </c>
      <c r="F43" s="40">
        <v>224</v>
      </c>
      <c r="G43" s="24">
        <f t="shared" si="0"/>
        <v>496</v>
      </c>
      <c r="H43" s="50">
        <f t="shared" si="1"/>
        <v>272</v>
      </c>
      <c r="I43" s="28">
        <f t="shared" si="21"/>
        <v>289.78750000000002</v>
      </c>
      <c r="J43" s="28">
        <f t="shared" si="2"/>
        <v>78822.200000000012</v>
      </c>
      <c r="K43" s="41">
        <v>15</v>
      </c>
      <c r="L43" s="28">
        <f t="shared" si="3"/>
        <v>5254.8133333333344</v>
      </c>
      <c r="M43" s="28">
        <v>1355.7133333333331</v>
      </c>
      <c r="N43" s="42">
        <v>0.25</v>
      </c>
      <c r="O43" s="28">
        <f t="shared" si="4"/>
        <v>1652.6316666666669</v>
      </c>
      <c r="P43" s="42">
        <v>1.54</v>
      </c>
      <c r="Q43" s="28">
        <f t="shared" si="5"/>
        <v>10180.211066666669</v>
      </c>
      <c r="R43" s="28">
        <f t="shared" si="6"/>
        <v>18443.369400000003</v>
      </c>
      <c r="S43" s="42">
        <v>0.03</v>
      </c>
      <c r="T43" s="28">
        <f t="shared" si="7"/>
        <v>553.30108200000006</v>
      </c>
      <c r="U43" s="28">
        <f t="shared" si="8"/>
        <v>18996.670482000005</v>
      </c>
      <c r="V43" s="42">
        <v>0</v>
      </c>
      <c r="W43" s="28">
        <f t="shared" si="9"/>
        <v>0</v>
      </c>
      <c r="X43" s="29">
        <f t="shared" si="10"/>
        <v>18996.670482000005</v>
      </c>
      <c r="Y43" s="29">
        <f t="shared" si="11"/>
        <v>19000</v>
      </c>
      <c r="Z43" s="29">
        <f t="shared" si="22"/>
        <v>22800</v>
      </c>
      <c r="AA43" s="23" t="s">
        <v>380</v>
      </c>
      <c r="AB43" s="28">
        <f t="shared" si="23"/>
        <v>18.399999999999999</v>
      </c>
      <c r="AC43" s="34"/>
      <c r="AD43" s="28">
        <f t="shared" si="12"/>
        <v>4121.5999999999995</v>
      </c>
      <c r="AE43" s="42">
        <v>0.27100000000000002</v>
      </c>
      <c r="AF43" s="28">
        <f t="shared" si="13"/>
        <v>1116.9535999999998</v>
      </c>
      <c r="AG43" s="42">
        <v>0</v>
      </c>
      <c r="AH43" s="28">
        <f t="shared" si="14"/>
        <v>0</v>
      </c>
      <c r="AI43" s="28">
        <f t="shared" si="15"/>
        <v>5238.5535999999993</v>
      </c>
      <c r="AJ43" s="28">
        <v>0</v>
      </c>
      <c r="AK43" s="42">
        <v>0.03</v>
      </c>
      <c r="AL43" s="28">
        <f t="shared" si="16"/>
        <v>157.15660799999998</v>
      </c>
      <c r="AM43" s="28">
        <f t="shared" si="17"/>
        <v>5395.7102079999995</v>
      </c>
      <c r="AN43" s="42">
        <v>0</v>
      </c>
      <c r="AO43" s="28">
        <f t="shared" si="18"/>
        <v>0</v>
      </c>
      <c r="AP43" s="28">
        <f t="shared" si="19"/>
        <v>5395.7102079999995</v>
      </c>
      <c r="AQ43" s="28">
        <f t="shared" si="20"/>
        <v>5400</v>
      </c>
      <c r="AR43" s="30" t="s">
        <v>59</v>
      </c>
      <c r="AS43" s="23" t="s">
        <v>380</v>
      </c>
      <c r="AT43" s="28">
        <f t="shared" si="25"/>
        <v>289.78750000000002</v>
      </c>
      <c r="AU43" s="34"/>
      <c r="AV43" s="34">
        <f>(AT43*AS43)/15</f>
        <v>4327.4933333333338</v>
      </c>
      <c r="AW43" s="42">
        <v>0.25</v>
      </c>
      <c r="AX43" s="34">
        <f>AV43*AW43</f>
        <v>1081.8733333333334</v>
      </c>
      <c r="AY43" s="43">
        <v>0</v>
      </c>
      <c r="AZ43" s="34">
        <f>AV43*AY43</f>
        <v>0</v>
      </c>
      <c r="BA43" s="34">
        <f>AV43+AX43+AZ43</f>
        <v>5409.3666666666668</v>
      </c>
      <c r="BB43" s="34">
        <v>0</v>
      </c>
      <c r="BC43" s="42">
        <v>0.03</v>
      </c>
      <c r="BD43" s="34">
        <f>(BA43+BB43)*BC43</f>
        <v>162.28100000000001</v>
      </c>
      <c r="BE43" s="34">
        <f>BA43+BB43+BD43</f>
        <v>5571.6476666666667</v>
      </c>
      <c r="BF43" s="43">
        <v>0</v>
      </c>
      <c r="BG43" s="34">
        <f>BE43*BF43</f>
        <v>0</v>
      </c>
      <c r="BH43" s="34">
        <f>BE43+BG43</f>
        <v>5571.6476666666667</v>
      </c>
      <c r="BI43" s="120">
        <f>MROUND(BH43,100)</f>
        <v>5600</v>
      </c>
      <c r="BJ43" s="28">
        <f t="shared" si="24"/>
        <v>6480</v>
      </c>
    </row>
    <row r="44" spans="1:62" s="39" customFormat="1" ht="15" x14ac:dyDescent="0.25">
      <c r="A44" s="103">
        <v>26</v>
      </c>
      <c r="B44" s="51" t="s">
        <v>349</v>
      </c>
      <c r="C44" s="21" t="s">
        <v>58</v>
      </c>
      <c r="D44" s="21" t="s">
        <v>88</v>
      </c>
      <c r="E44" s="22">
        <v>78</v>
      </c>
      <c r="F44" s="40">
        <v>10</v>
      </c>
      <c r="G44" s="47">
        <f t="shared" si="0"/>
        <v>88</v>
      </c>
      <c r="H44" s="50">
        <f t="shared" si="1"/>
        <v>78</v>
      </c>
      <c r="I44" s="28">
        <f t="shared" si="21"/>
        <v>289.78750000000002</v>
      </c>
      <c r="J44" s="28">
        <f t="shared" si="2"/>
        <v>22603.425000000003</v>
      </c>
      <c r="K44" s="41">
        <v>15</v>
      </c>
      <c r="L44" s="28">
        <f t="shared" si="3"/>
        <v>1506.8950000000002</v>
      </c>
      <c r="M44" s="28">
        <v>1303.57</v>
      </c>
      <c r="N44" s="42">
        <v>0.25</v>
      </c>
      <c r="O44" s="28">
        <f t="shared" si="4"/>
        <v>702.61625000000004</v>
      </c>
      <c r="P44" s="42">
        <v>1.54</v>
      </c>
      <c r="Q44" s="28">
        <f t="shared" si="5"/>
        <v>4328.1161000000002</v>
      </c>
      <c r="R44" s="28">
        <f t="shared" si="6"/>
        <v>7841.1973500000004</v>
      </c>
      <c r="S44" s="42">
        <v>0.03</v>
      </c>
      <c r="T44" s="28">
        <f t="shared" si="7"/>
        <v>235.23592049999999</v>
      </c>
      <c r="U44" s="28">
        <f t="shared" si="8"/>
        <v>8076.4332705000006</v>
      </c>
      <c r="V44" s="42">
        <v>0</v>
      </c>
      <c r="W44" s="28">
        <f t="shared" si="9"/>
        <v>0</v>
      </c>
      <c r="X44" s="29">
        <f t="shared" si="10"/>
        <v>8076.4332705000006</v>
      </c>
      <c r="Y44" s="29">
        <f t="shared" si="11"/>
        <v>8100</v>
      </c>
      <c r="Z44" s="29">
        <f t="shared" si="22"/>
        <v>9720</v>
      </c>
      <c r="AA44" s="40">
        <v>10</v>
      </c>
      <c r="AB44" s="28">
        <f t="shared" si="23"/>
        <v>18.399999999999999</v>
      </c>
      <c r="AC44" s="34"/>
      <c r="AD44" s="28">
        <f t="shared" si="12"/>
        <v>184</v>
      </c>
      <c r="AE44" s="42">
        <v>0.27100000000000002</v>
      </c>
      <c r="AF44" s="28">
        <f t="shared" si="13"/>
        <v>49.864000000000004</v>
      </c>
      <c r="AG44" s="42">
        <v>0</v>
      </c>
      <c r="AH44" s="28">
        <f t="shared" si="14"/>
        <v>0</v>
      </c>
      <c r="AI44" s="28">
        <f t="shared" si="15"/>
        <v>233.864</v>
      </c>
      <c r="AJ44" s="28">
        <v>0</v>
      </c>
      <c r="AK44" s="42">
        <v>0.03</v>
      </c>
      <c r="AL44" s="28">
        <f t="shared" si="16"/>
        <v>7.0159199999999995</v>
      </c>
      <c r="AM44" s="28">
        <f t="shared" si="17"/>
        <v>240.87992</v>
      </c>
      <c r="AN44" s="42">
        <v>0</v>
      </c>
      <c r="AO44" s="28">
        <f t="shared" si="18"/>
        <v>0</v>
      </c>
      <c r="AP44" s="28">
        <f t="shared" si="19"/>
        <v>240.87992</v>
      </c>
      <c r="AQ44" s="28">
        <f t="shared" si="20"/>
        <v>200</v>
      </c>
      <c r="AR44" s="30" t="s">
        <v>59</v>
      </c>
      <c r="AS44" s="23"/>
      <c r="AT44" s="28"/>
      <c r="AU44" s="34"/>
      <c r="AV44" s="28"/>
      <c r="AW44" s="42"/>
      <c r="AX44" s="34"/>
      <c r="AY44" s="43"/>
      <c r="AZ44" s="34"/>
      <c r="BA44" s="34"/>
      <c r="BB44" s="34"/>
      <c r="BC44" s="43"/>
      <c r="BD44" s="34"/>
      <c r="BE44" s="34"/>
      <c r="BF44" s="43"/>
      <c r="BG44" s="34"/>
      <c r="BH44" s="34"/>
      <c r="BI44" s="120"/>
      <c r="BJ44" s="28">
        <f t="shared" si="24"/>
        <v>240</v>
      </c>
    </row>
    <row r="45" spans="1:62" s="46" customFormat="1" ht="15" x14ac:dyDescent="0.25">
      <c r="A45" s="103">
        <v>27</v>
      </c>
      <c r="B45" s="51" t="s">
        <v>68</v>
      </c>
      <c r="C45" s="21" t="s">
        <v>58</v>
      </c>
      <c r="D45" s="21" t="s">
        <v>69</v>
      </c>
      <c r="E45" s="21">
        <v>174</v>
      </c>
      <c r="F45" s="23">
        <v>330</v>
      </c>
      <c r="G45" s="47">
        <f t="shared" si="0"/>
        <v>504</v>
      </c>
      <c r="H45" s="50">
        <f t="shared" si="1"/>
        <v>174</v>
      </c>
      <c r="I45" s="28">
        <f t="shared" si="21"/>
        <v>289.78750000000002</v>
      </c>
      <c r="J45" s="28">
        <f t="shared" si="2"/>
        <v>50423.025000000001</v>
      </c>
      <c r="K45" s="41">
        <v>15</v>
      </c>
      <c r="L45" s="28">
        <f t="shared" si="3"/>
        <v>3361.5350000000003</v>
      </c>
      <c r="M45" s="28">
        <v>1381.78</v>
      </c>
      <c r="N45" s="42">
        <v>0.25</v>
      </c>
      <c r="O45" s="28">
        <f t="shared" si="4"/>
        <v>1185.8287500000001</v>
      </c>
      <c r="P45" s="42">
        <v>1.54</v>
      </c>
      <c r="Q45" s="28">
        <f t="shared" si="5"/>
        <v>7304.705100000001</v>
      </c>
      <c r="R45" s="28">
        <f t="shared" si="6"/>
        <v>13233.848850000002</v>
      </c>
      <c r="S45" s="42">
        <v>0.03</v>
      </c>
      <c r="T45" s="28">
        <f t="shared" si="7"/>
        <v>397.01546550000006</v>
      </c>
      <c r="U45" s="28">
        <f t="shared" si="8"/>
        <v>13630.864315500003</v>
      </c>
      <c r="V45" s="42">
        <v>0</v>
      </c>
      <c r="W45" s="28">
        <f t="shared" si="9"/>
        <v>0</v>
      </c>
      <c r="X45" s="29">
        <f t="shared" si="10"/>
        <v>13630.864315500003</v>
      </c>
      <c r="Y45" s="29">
        <f t="shared" si="11"/>
        <v>13600</v>
      </c>
      <c r="Z45" s="29">
        <f t="shared" si="22"/>
        <v>16320</v>
      </c>
      <c r="AA45" s="23">
        <v>330</v>
      </c>
      <c r="AB45" s="28">
        <f t="shared" si="23"/>
        <v>18.399999999999999</v>
      </c>
      <c r="AC45" s="34"/>
      <c r="AD45" s="28">
        <f t="shared" si="12"/>
        <v>6071.9999999999991</v>
      </c>
      <c r="AE45" s="42">
        <v>0.27100000000000002</v>
      </c>
      <c r="AF45" s="28">
        <f t="shared" si="13"/>
        <v>1645.5119999999999</v>
      </c>
      <c r="AG45" s="42">
        <v>0</v>
      </c>
      <c r="AH45" s="28">
        <f t="shared" si="14"/>
        <v>0</v>
      </c>
      <c r="AI45" s="28">
        <f t="shared" si="15"/>
        <v>7717.5119999999988</v>
      </c>
      <c r="AJ45" s="28">
        <v>0</v>
      </c>
      <c r="AK45" s="42">
        <v>0.03</v>
      </c>
      <c r="AL45" s="28">
        <f t="shared" si="16"/>
        <v>231.52535999999995</v>
      </c>
      <c r="AM45" s="28">
        <f t="shared" si="17"/>
        <v>7949.0373599999984</v>
      </c>
      <c r="AN45" s="42">
        <v>0</v>
      </c>
      <c r="AO45" s="28">
        <f t="shared" si="18"/>
        <v>0</v>
      </c>
      <c r="AP45" s="28">
        <f t="shared" si="19"/>
        <v>7949.0373599999984</v>
      </c>
      <c r="AQ45" s="28">
        <f t="shared" si="20"/>
        <v>7900</v>
      </c>
      <c r="AR45" s="30" t="s">
        <v>59</v>
      </c>
      <c r="AS45" s="23"/>
      <c r="AT45" s="28"/>
      <c r="AU45" s="34"/>
      <c r="AV45" s="34"/>
      <c r="AW45" s="42"/>
      <c r="AX45" s="34"/>
      <c r="AY45" s="43"/>
      <c r="AZ45" s="34"/>
      <c r="BA45" s="34"/>
      <c r="BB45" s="34"/>
      <c r="BC45" s="42"/>
      <c r="BD45" s="34"/>
      <c r="BE45" s="34"/>
      <c r="BF45" s="43"/>
      <c r="BG45" s="34"/>
      <c r="BH45" s="34"/>
      <c r="BI45" s="120"/>
      <c r="BJ45" s="28">
        <f t="shared" si="24"/>
        <v>9480</v>
      </c>
    </row>
    <row r="46" spans="1:62" s="46" customFormat="1" ht="15" x14ac:dyDescent="0.25">
      <c r="A46" s="103">
        <v>28</v>
      </c>
      <c r="B46" s="51" t="s">
        <v>68</v>
      </c>
      <c r="C46" s="21" t="s">
        <v>60</v>
      </c>
      <c r="D46" s="21" t="s">
        <v>69</v>
      </c>
      <c r="E46" s="21">
        <v>138</v>
      </c>
      <c r="F46" s="23">
        <v>198</v>
      </c>
      <c r="G46" s="47">
        <f t="shared" si="0"/>
        <v>336</v>
      </c>
      <c r="H46" s="50">
        <f t="shared" si="1"/>
        <v>138</v>
      </c>
      <c r="I46" s="28">
        <f t="shared" si="21"/>
        <v>289.78750000000002</v>
      </c>
      <c r="J46" s="28">
        <f t="shared" si="2"/>
        <v>39990.675000000003</v>
      </c>
      <c r="K46" s="41">
        <v>15</v>
      </c>
      <c r="L46" s="28">
        <f t="shared" si="3"/>
        <v>2666.0450000000001</v>
      </c>
      <c r="M46" s="28">
        <v>1329.64</v>
      </c>
      <c r="N46" s="42">
        <v>0.25</v>
      </c>
      <c r="O46" s="28">
        <f t="shared" si="4"/>
        <v>998.9212500000001</v>
      </c>
      <c r="P46" s="42">
        <v>1.54</v>
      </c>
      <c r="Q46" s="28">
        <f t="shared" si="5"/>
        <v>6153.3549000000012</v>
      </c>
      <c r="R46" s="28">
        <f t="shared" si="6"/>
        <v>11147.961150000003</v>
      </c>
      <c r="S46" s="42">
        <v>0.03</v>
      </c>
      <c r="T46" s="28">
        <f t="shared" si="7"/>
        <v>334.4388345000001</v>
      </c>
      <c r="U46" s="28">
        <f t="shared" si="8"/>
        <v>11482.399984500003</v>
      </c>
      <c r="V46" s="42">
        <v>0</v>
      </c>
      <c r="W46" s="28">
        <f t="shared" si="9"/>
        <v>0</v>
      </c>
      <c r="X46" s="29">
        <f t="shared" si="10"/>
        <v>11482.399984500003</v>
      </c>
      <c r="Y46" s="29">
        <f t="shared" si="11"/>
        <v>11500</v>
      </c>
      <c r="Z46" s="29">
        <f t="shared" si="22"/>
        <v>13800</v>
      </c>
      <c r="AA46" s="23">
        <v>198</v>
      </c>
      <c r="AB46" s="28">
        <f t="shared" si="23"/>
        <v>18.399999999999999</v>
      </c>
      <c r="AC46" s="34"/>
      <c r="AD46" s="28">
        <f t="shared" si="12"/>
        <v>3643.2</v>
      </c>
      <c r="AE46" s="42">
        <v>0.27100000000000002</v>
      </c>
      <c r="AF46" s="28">
        <f t="shared" si="13"/>
        <v>987.30719999999997</v>
      </c>
      <c r="AG46" s="42">
        <v>0</v>
      </c>
      <c r="AH46" s="28">
        <f t="shared" si="14"/>
        <v>0</v>
      </c>
      <c r="AI46" s="28">
        <f t="shared" si="15"/>
        <v>4630.5072</v>
      </c>
      <c r="AJ46" s="28">
        <v>0</v>
      </c>
      <c r="AK46" s="42">
        <v>0.03</v>
      </c>
      <c r="AL46" s="28">
        <f t="shared" si="16"/>
        <v>138.91521599999999</v>
      </c>
      <c r="AM46" s="28">
        <f t="shared" si="17"/>
        <v>4769.4224160000003</v>
      </c>
      <c r="AN46" s="42">
        <v>0</v>
      </c>
      <c r="AO46" s="28">
        <f t="shared" si="18"/>
        <v>0</v>
      </c>
      <c r="AP46" s="28">
        <f t="shared" si="19"/>
        <v>4769.4224160000003</v>
      </c>
      <c r="AQ46" s="28">
        <f t="shared" si="20"/>
        <v>4800</v>
      </c>
      <c r="AR46" s="30" t="s">
        <v>59</v>
      </c>
      <c r="AS46" s="23"/>
      <c r="AT46" s="28"/>
      <c r="AU46" s="34"/>
      <c r="AV46" s="34"/>
      <c r="AW46" s="42"/>
      <c r="AX46" s="34"/>
      <c r="AY46" s="43"/>
      <c r="AZ46" s="34"/>
      <c r="BA46" s="34"/>
      <c r="BB46" s="34"/>
      <c r="BC46" s="42"/>
      <c r="BD46" s="34"/>
      <c r="BE46" s="34"/>
      <c r="BF46" s="43"/>
      <c r="BG46" s="34"/>
      <c r="BH46" s="34"/>
      <c r="BI46" s="120"/>
      <c r="BJ46" s="28">
        <f t="shared" si="24"/>
        <v>5760</v>
      </c>
    </row>
    <row r="47" spans="1:62" s="46" customFormat="1" ht="15" x14ac:dyDescent="0.25">
      <c r="A47" s="103">
        <v>29</v>
      </c>
      <c r="B47" s="51" t="s">
        <v>381</v>
      </c>
      <c r="C47" s="21" t="s">
        <v>58</v>
      </c>
      <c r="D47" s="21" t="s">
        <v>100</v>
      </c>
      <c r="E47" s="22">
        <v>190</v>
      </c>
      <c r="F47" s="40">
        <v>95</v>
      </c>
      <c r="G47" s="47">
        <f t="shared" si="0"/>
        <v>285</v>
      </c>
      <c r="H47" s="50">
        <f t="shared" si="1"/>
        <v>190</v>
      </c>
      <c r="I47" s="28">
        <f t="shared" si="21"/>
        <v>289.78750000000002</v>
      </c>
      <c r="J47" s="28">
        <f t="shared" si="2"/>
        <v>55059.625000000007</v>
      </c>
      <c r="K47" s="41">
        <v>15</v>
      </c>
      <c r="L47" s="28">
        <f t="shared" si="3"/>
        <v>3670.6416666666673</v>
      </c>
      <c r="M47" s="28">
        <v>1303.5733333333333</v>
      </c>
      <c r="N47" s="42">
        <v>0.25</v>
      </c>
      <c r="O47" s="28">
        <f t="shared" si="4"/>
        <v>1243.55375</v>
      </c>
      <c r="P47" s="42">
        <v>1.54</v>
      </c>
      <c r="Q47" s="28">
        <f t="shared" si="5"/>
        <v>7660.2911000000004</v>
      </c>
      <c r="R47" s="28">
        <f t="shared" si="6"/>
        <v>13878.059850000001</v>
      </c>
      <c r="S47" s="42">
        <v>0.03</v>
      </c>
      <c r="T47" s="28">
        <f t="shared" si="7"/>
        <v>416.34179550000005</v>
      </c>
      <c r="U47" s="28">
        <f t="shared" si="8"/>
        <v>14294.401645500002</v>
      </c>
      <c r="V47" s="42">
        <v>0</v>
      </c>
      <c r="W47" s="28">
        <f t="shared" si="9"/>
        <v>0</v>
      </c>
      <c r="X47" s="29">
        <f t="shared" si="10"/>
        <v>14294.401645500002</v>
      </c>
      <c r="Y47" s="29">
        <f t="shared" si="11"/>
        <v>14300</v>
      </c>
      <c r="Z47" s="29">
        <f t="shared" si="22"/>
        <v>17160</v>
      </c>
      <c r="AA47" s="23" t="s">
        <v>371</v>
      </c>
      <c r="AB47" s="28">
        <f t="shared" si="23"/>
        <v>18.399999999999999</v>
      </c>
      <c r="AC47" s="34"/>
      <c r="AD47" s="28">
        <f t="shared" si="12"/>
        <v>1747.9999999999998</v>
      </c>
      <c r="AE47" s="42">
        <v>0.27100000000000002</v>
      </c>
      <c r="AF47" s="28">
        <f t="shared" si="13"/>
        <v>473.70799999999997</v>
      </c>
      <c r="AG47" s="42">
        <v>0</v>
      </c>
      <c r="AH47" s="28">
        <f t="shared" si="14"/>
        <v>0</v>
      </c>
      <c r="AI47" s="28">
        <f t="shared" si="15"/>
        <v>2221.7079999999996</v>
      </c>
      <c r="AJ47" s="28">
        <v>0</v>
      </c>
      <c r="AK47" s="42">
        <v>0.03</v>
      </c>
      <c r="AL47" s="28">
        <f t="shared" si="16"/>
        <v>66.651239999999987</v>
      </c>
      <c r="AM47" s="28">
        <f t="shared" si="17"/>
        <v>2288.3592399999998</v>
      </c>
      <c r="AN47" s="42">
        <v>0</v>
      </c>
      <c r="AO47" s="28">
        <f t="shared" si="18"/>
        <v>0</v>
      </c>
      <c r="AP47" s="28">
        <f t="shared" si="19"/>
        <v>2288.3592399999998</v>
      </c>
      <c r="AQ47" s="28">
        <f t="shared" si="20"/>
        <v>2300</v>
      </c>
      <c r="AR47" s="30"/>
      <c r="AS47" s="23"/>
      <c r="AT47" s="28"/>
      <c r="AU47" s="34"/>
      <c r="AV47" s="34"/>
      <c r="AW47" s="42"/>
      <c r="AX47" s="34"/>
      <c r="AY47" s="43"/>
      <c r="AZ47" s="34"/>
      <c r="BA47" s="34"/>
      <c r="BB47" s="34"/>
      <c r="BC47" s="42"/>
      <c r="BD47" s="34"/>
      <c r="BE47" s="34"/>
      <c r="BF47" s="43"/>
      <c r="BG47" s="34"/>
      <c r="BH47" s="34"/>
      <c r="BI47" s="120"/>
      <c r="BJ47" s="28">
        <f t="shared" si="24"/>
        <v>2760</v>
      </c>
    </row>
    <row r="48" spans="1:62" s="46" customFormat="1" ht="15" x14ac:dyDescent="0.25">
      <c r="A48" s="103">
        <v>30</v>
      </c>
      <c r="B48" s="51" t="s">
        <v>381</v>
      </c>
      <c r="C48" s="21" t="s">
        <v>60</v>
      </c>
      <c r="D48" s="21" t="s">
        <v>100</v>
      </c>
      <c r="E48" s="22">
        <v>80</v>
      </c>
      <c r="F48" s="40">
        <v>47</v>
      </c>
      <c r="G48" s="47">
        <f t="shared" si="0"/>
        <v>127</v>
      </c>
      <c r="H48" s="50">
        <f t="shared" si="1"/>
        <v>80</v>
      </c>
      <c r="I48" s="28">
        <f t="shared" si="21"/>
        <v>289.78750000000002</v>
      </c>
      <c r="J48" s="28">
        <f t="shared" si="2"/>
        <v>23183</v>
      </c>
      <c r="K48" s="41">
        <v>15</v>
      </c>
      <c r="L48" s="28">
        <f t="shared" si="3"/>
        <v>1545.5333333333333</v>
      </c>
      <c r="M48" s="28">
        <v>1303.5733333333333</v>
      </c>
      <c r="N48" s="42">
        <v>0.25</v>
      </c>
      <c r="O48" s="28">
        <f t="shared" si="4"/>
        <v>712.27666666666664</v>
      </c>
      <c r="P48" s="42">
        <v>1.54</v>
      </c>
      <c r="Q48" s="28">
        <f t="shared" si="5"/>
        <v>4387.6242666666667</v>
      </c>
      <c r="R48" s="28">
        <f t="shared" si="6"/>
        <v>7949.0075999999999</v>
      </c>
      <c r="S48" s="42">
        <v>0.03</v>
      </c>
      <c r="T48" s="28">
        <f t="shared" si="7"/>
        <v>238.47022799999999</v>
      </c>
      <c r="U48" s="28">
        <f t="shared" si="8"/>
        <v>8187.477828</v>
      </c>
      <c r="V48" s="42">
        <v>0</v>
      </c>
      <c r="W48" s="28">
        <f t="shared" si="9"/>
        <v>0</v>
      </c>
      <c r="X48" s="29">
        <f t="shared" si="10"/>
        <v>8187.477828</v>
      </c>
      <c r="Y48" s="29">
        <f t="shared" si="11"/>
        <v>8200</v>
      </c>
      <c r="Z48" s="29">
        <f t="shared" si="22"/>
        <v>9840</v>
      </c>
      <c r="AA48" s="23" t="s">
        <v>411</v>
      </c>
      <c r="AB48" s="28">
        <f t="shared" si="23"/>
        <v>18.399999999999999</v>
      </c>
      <c r="AC48" s="34"/>
      <c r="AD48" s="28">
        <f t="shared" si="12"/>
        <v>864.8</v>
      </c>
      <c r="AE48" s="42">
        <v>0.27100000000000002</v>
      </c>
      <c r="AF48" s="28">
        <f t="shared" si="13"/>
        <v>234.36080000000001</v>
      </c>
      <c r="AG48" s="42">
        <v>0</v>
      </c>
      <c r="AH48" s="28">
        <f t="shared" si="14"/>
        <v>0</v>
      </c>
      <c r="AI48" s="28">
        <f t="shared" si="15"/>
        <v>1099.1607999999999</v>
      </c>
      <c r="AJ48" s="28">
        <v>0</v>
      </c>
      <c r="AK48" s="42">
        <v>0.03</v>
      </c>
      <c r="AL48" s="28">
        <f t="shared" si="16"/>
        <v>32.974823999999998</v>
      </c>
      <c r="AM48" s="28">
        <f t="shared" si="17"/>
        <v>1132.1356239999998</v>
      </c>
      <c r="AN48" s="42">
        <v>0</v>
      </c>
      <c r="AO48" s="28">
        <f t="shared" si="18"/>
        <v>0</v>
      </c>
      <c r="AP48" s="28">
        <f t="shared" si="19"/>
        <v>1132.1356239999998</v>
      </c>
      <c r="AQ48" s="28">
        <f t="shared" si="20"/>
        <v>1100</v>
      </c>
      <c r="AR48" s="30"/>
      <c r="AS48" s="23"/>
      <c r="AT48" s="28"/>
      <c r="AU48" s="34"/>
      <c r="AV48" s="34"/>
      <c r="AW48" s="42"/>
      <c r="AX48" s="34"/>
      <c r="AY48" s="43"/>
      <c r="AZ48" s="34"/>
      <c r="BA48" s="34"/>
      <c r="BB48" s="34"/>
      <c r="BC48" s="42"/>
      <c r="BD48" s="34"/>
      <c r="BE48" s="34"/>
      <c r="BF48" s="43"/>
      <c r="BG48" s="34"/>
      <c r="BH48" s="34"/>
      <c r="BI48" s="120"/>
      <c r="BJ48" s="28">
        <f t="shared" si="24"/>
        <v>1320</v>
      </c>
    </row>
    <row r="49" spans="1:62" s="46" customFormat="1" ht="15" x14ac:dyDescent="0.25">
      <c r="A49" s="103">
        <v>31</v>
      </c>
      <c r="B49" s="51" t="s">
        <v>70</v>
      </c>
      <c r="C49" s="21" t="s">
        <v>58</v>
      </c>
      <c r="D49" s="22">
        <v>2</v>
      </c>
      <c r="E49" s="21">
        <v>136</v>
      </c>
      <c r="F49" s="23">
        <v>392</v>
      </c>
      <c r="G49" s="47">
        <f t="shared" si="0"/>
        <v>528</v>
      </c>
      <c r="H49" s="50">
        <f t="shared" si="1"/>
        <v>136</v>
      </c>
      <c r="I49" s="28">
        <f t="shared" si="21"/>
        <v>289.78750000000002</v>
      </c>
      <c r="J49" s="28">
        <f t="shared" si="2"/>
        <v>39411.100000000006</v>
      </c>
      <c r="K49" s="41">
        <v>15</v>
      </c>
      <c r="L49" s="28">
        <f t="shared" si="3"/>
        <v>2627.4066666666672</v>
      </c>
      <c r="M49" s="28">
        <v>1381.78</v>
      </c>
      <c r="N49" s="42">
        <v>0.25</v>
      </c>
      <c r="O49" s="28">
        <f t="shared" si="4"/>
        <v>1002.2966666666669</v>
      </c>
      <c r="P49" s="42">
        <v>1.54</v>
      </c>
      <c r="Q49" s="28">
        <f t="shared" si="5"/>
        <v>6174.1474666666682</v>
      </c>
      <c r="R49" s="28">
        <f t="shared" si="6"/>
        <v>11185.630800000003</v>
      </c>
      <c r="S49" s="42">
        <v>0.03</v>
      </c>
      <c r="T49" s="28">
        <f t="shared" si="7"/>
        <v>335.5689240000001</v>
      </c>
      <c r="U49" s="28">
        <f t="shared" si="8"/>
        <v>11521.199724000002</v>
      </c>
      <c r="V49" s="42">
        <v>0</v>
      </c>
      <c r="W49" s="28">
        <f t="shared" si="9"/>
        <v>0</v>
      </c>
      <c r="X49" s="29">
        <f t="shared" si="10"/>
        <v>11521.199724000002</v>
      </c>
      <c r="Y49" s="29">
        <f t="shared" si="11"/>
        <v>11500</v>
      </c>
      <c r="Z49" s="29">
        <f t="shared" si="22"/>
        <v>13800</v>
      </c>
      <c r="AA49" s="23">
        <v>392</v>
      </c>
      <c r="AB49" s="28">
        <f t="shared" si="23"/>
        <v>18.399999999999999</v>
      </c>
      <c r="AC49" s="34"/>
      <c r="AD49" s="28">
        <f t="shared" si="12"/>
        <v>7212.7999999999993</v>
      </c>
      <c r="AE49" s="42">
        <v>0.27100000000000002</v>
      </c>
      <c r="AF49" s="28">
        <f t="shared" si="13"/>
        <v>1954.6687999999999</v>
      </c>
      <c r="AG49" s="42">
        <v>0</v>
      </c>
      <c r="AH49" s="28">
        <f t="shared" si="14"/>
        <v>0</v>
      </c>
      <c r="AI49" s="28">
        <f t="shared" si="15"/>
        <v>9167.4687999999987</v>
      </c>
      <c r="AJ49" s="28">
        <v>0</v>
      </c>
      <c r="AK49" s="42">
        <v>0.03</v>
      </c>
      <c r="AL49" s="28">
        <f t="shared" si="16"/>
        <v>275.02406399999995</v>
      </c>
      <c r="AM49" s="28">
        <f t="shared" si="17"/>
        <v>9442.492863999998</v>
      </c>
      <c r="AN49" s="42">
        <v>0</v>
      </c>
      <c r="AO49" s="28">
        <f t="shared" si="18"/>
        <v>0</v>
      </c>
      <c r="AP49" s="28">
        <f t="shared" si="19"/>
        <v>9442.492863999998</v>
      </c>
      <c r="AQ49" s="28">
        <f t="shared" si="20"/>
        <v>9400</v>
      </c>
      <c r="AR49" s="30" t="s">
        <v>59</v>
      </c>
      <c r="AS49" s="23"/>
      <c r="AT49" s="28"/>
      <c r="AU49" s="34"/>
      <c r="AV49" s="34"/>
      <c r="AW49" s="42"/>
      <c r="AX49" s="34"/>
      <c r="AY49" s="43"/>
      <c r="AZ49" s="34"/>
      <c r="BA49" s="34"/>
      <c r="BB49" s="34"/>
      <c r="BC49" s="42"/>
      <c r="BD49" s="34"/>
      <c r="BE49" s="34"/>
      <c r="BF49" s="43"/>
      <c r="BG49" s="34"/>
      <c r="BH49" s="34"/>
      <c r="BI49" s="120"/>
      <c r="BJ49" s="28">
        <f t="shared" si="24"/>
        <v>11280</v>
      </c>
    </row>
    <row r="50" spans="1:62" s="46" customFormat="1" ht="15" x14ac:dyDescent="0.25">
      <c r="A50" s="103">
        <v>32</v>
      </c>
      <c r="B50" s="51" t="s">
        <v>70</v>
      </c>
      <c r="C50" s="21" t="s">
        <v>60</v>
      </c>
      <c r="D50" s="22">
        <v>2</v>
      </c>
      <c r="E50" s="22">
        <v>79</v>
      </c>
      <c r="F50" s="23">
        <v>200</v>
      </c>
      <c r="G50" s="47">
        <f t="shared" si="0"/>
        <v>279</v>
      </c>
      <c r="H50" s="50">
        <f t="shared" si="1"/>
        <v>79</v>
      </c>
      <c r="I50" s="28">
        <f t="shared" si="21"/>
        <v>289.78750000000002</v>
      </c>
      <c r="J50" s="28">
        <f t="shared" si="2"/>
        <v>22893.212500000001</v>
      </c>
      <c r="K50" s="41">
        <v>15</v>
      </c>
      <c r="L50" s="28">
        <f t="shared" si="3"/>
        <v>1526.2141666666669</v>
      </c>
      <c r="M50" s="28">
        <v>1355.71</v>
      </c>
      <c r="N50" s="42">
        <v>0.25</v>
      </c>
      <c r="O50" s="28">
        <f t="shared" si="4"/>
        <v>720.48104166666667</v>
      </c>
      <c r="P50" s="42">
        <v>1.54</v>
      </c>
      <c r="Q50" s="28">
        <f t="shared" si="5"/>
        <v>4438.1632166666668</v>
      </c>
      <c r="R50" s="28">
        <f t="shared" si="6"/>
        <v>8040.5684250000004</v>
      </c>
      <c r="S50" s="42">
        <v>0.03</v>
      </c>
      <c r="T50" s="28">
        <f t="shared" si="7"/>
        <v>241.21705274999999</v>
      </c>
      <c r="U50" s="28">
        <f t="shared" si="8"/>
        <v>8281.7854777499997</v>
      </c>
      <c r="V50" s="42">
        <v>0</v>
      </c>
      <c r="W50" s="28">
        <f t="shared" si="9"/>
        <v>0</v>
      </c>
      <c r="X50" s="29">
        <f t="shared" si="10"/>
        <v>8281.7854777499997</v>
      </c>
      <c r="Y50" s="29">
        <f t="shared" si="11"/>
        <v>8300</v>
      </c>
      <c r="Z50" s="29">
        <f t="shared" si="22"/>
        <v>9960</v>
      </c>
      <c r="AA50" s="23">
        <v>200</v>
      </c>
      <c r="AB50" s="28">
        <f t="shared" si="23"/>
        <v>18.399999999999999</v>
      </c>
      <c r="AC50" s="34"/>
      <c r="AD50" s="28">
        <f t="shared" si="12"/>
        <v>3679.9999999999995</v>
      </c>
      <c r="AE50" s="42">
        <v>0.27100000000000002</v>
      </c>
      <c r="AF50" s="28">
        <f t="shared" si="13"/>
        <v>997.28</v>
      </c>
      <c r="AG50" s="42">
        <v>0</v>
      </c>
      <c r="AH50" s="28">
        <f t="shared" si="14"/>
        <v>0</v>
      </c>
      <c r="AI50" s="28">
        <f t="shared" si="15"/>
        <v>4677.28</v>
      </c>
      <c r="AJ50" s="28">
        <v>0</v>
      </c>
      <c r="AK50" s="42">
        <v>0.03</v>
      </c>
      <c r="AL50" s="28">
        <f t="shared" si="16"/>
        <v>140.3184</v>
      </c>
      <c r="AM50" s="28">
        <f t="shared" si="17"/>
        <v>4817.5983999999999</v>
      </c>
      <c r="AN50" s="42">
        <v>0</v>
      </c>
      <c r="AO50" s="28">
        <f t="shared" si="18"/>
        <v>0</v>
      </c>
      <c r="AP50" s="28">
        <f t="shared" si="19"/>
        <v>4817.5983999999999</v>
      </c>
      <c r="AQ50" s="28">
        <f t="shared" si="20"/>
        <v>4800</v>
      </c>
      <c r="AR50" s="30" t="s">
        <v>59</v>
      </c>
      <c r="AS50" s="23"/>
      <c r="AT50" s="28"/>
      <c r="AU50" s="34"/>
      <c r="AV50" s="34"/>
      <c r="AW50" s="42"/>
      <c r="AX50" s="34"/>
      <c r="AY50" s="43"/>
      <c r="AZ50" s="34"/>
      <c r="BA50" s="34"/>
      <c r="BB50" s="34"/>
      <c r="BC50" s="42"/>
      <c r="BD50" s="34"/>
      <c r="BE50" s="34"/>
      <c r="BF50" s="43"/>
      <c r="BG50" s="34"/>
      <c r="BH50" s="34"/>
      <c r="BI50" s="120"/>
      <c r="BJ50" s="28">
        <f t="shared" si="24"/>
        <v>5760</v>
      </c>
    </row>
    <row r="51" spans="1:62" s="46" customFormat="1" ht="15" x14ac:dyDescent="0.25">
      <c r="A51" s="103">
        <v>33</v>
      </c>
      <c r="B51" s="51" t="s">
        <v>309</v>
      </c>
      <c r="C51" s="21" t="s">
        <v>58</v>
      </c>
      <c r="D51" s="22">
        <v>3</v>
      </c>
      <c r="E51" s="22">
        <v>196</v>
      </c>
      <c r="F51" s="40">
        <v>208</v>
      </c>
      <c r="G51" s="24">
        <f t="shared" ref="G51:G82" si="26">E51+F51</f>
        <v>404</v>
      </c>
      <c r="H51" s="50">
        <v>196</v>
      </c>
      <c r="I51" s="28">
        <f t="shared" si="21"/>
        <v>289.78750000000002</v>
      </c>
      <c r="J51" s="28">
        <f t="shared" si="2"/>
        <v>56798.350000000006</v>
      </c>
      <c r="K51" s="41">
        <v>15</v>
      </c>
      <c r="L51" s="34">
        <f t="shared" si="3"/>
        <v>3786.5566666666668</v>
      </c>
      <c r="M51" s="28">
        <v>1355.71</v>
      </c>
      <c r="N51" s="42">
        <v>0.25</v>
      </c>
      <c r="O51" s="34">
        <f t="shared" si="4"/>
        <v>1285.5666666666666</v>
      </c>
      <c r="P51" s="42">
        <v>1.54</v>
      </c>
      <c r="Q51" s="34">
        <f t="shared" si="5"/>
        <v>7919.090666666666</v>
      </c>
      <c r="R51" s="34">
        <f t="shared" si="6"/>
        <v>14346.923999999999</v>
      </c>
      <c r="S51" s="42">
        <v>0.03</v>
      </c>
      <c r="T51" s="34">
        <f t="shared" si="7"/>
        <v>430.40771999999998</v>
      </c>
      <c r="U51" s="34">
        <f t="shared" si="8"/>
        <v>14777.331719999998</v>
      </c>
      <c r="V51" s="43">
        <v>0</v>
      </c>
      <c r="W51" s="34">
        <v>0</v>
      </c>
      <c r="X51" s="36">
        <f t="shared" si="10"/>
        <v>14777.331719999998</v>
      </c>
      <c r="Y51" s="36">
        <f t="shared" si="11"/>
        <v>14800</v>
      </c>
      <c r="Z51" s="29">
        <f t="shared" si="22"/>
        <v>17760</v>
      </c>
      <c r="AA51" s="40">
        <v>208</v>
      </c>
      <c r="AB51" s="28">
        <f t="shared" si="23"/>
        <v>18.399999999999999</v>
      </c>
      <c r="AC51" s="34"/>
      <c r="AD51" s="34">
        <f t="shared" si="12"/>
        <v>3827.2</v>
      </c>
      <c r="AE51" s="43">
        <v>0.27100000000000002</v>
      </c>
      <c r="AF51" s="34">
        <f t="shared" si="13"/>
        <v>1037.1712</v>
      </c>
      <c r="AG51" s="43">
        <v>0</v>
      </c>
      <c r="AH51" s="34">
        <f t="shared" si="14"/>
        <v>0</v>
      </c>
      <c r="AI51" s="34">
        <f t="shared" si="15"/>
        <v>4864.3711999999996</v>
      </c>
      <c r="AJ51" s="34">
        <v>0</v>
      </c>
      <c r="AK51" s="42">
        <v>0.03</v>
      </c>
      <c r="AL51" s="34">
        <f t="shared" si="16"/>
        <v>145.93113599999998</v>
      </c>
      <c r="AM51" s="34">
        <f t="shared" si="17"/>
        <v>5010.3023359999997</v>
      </c>
      <c r="AN51" s="43">
        <v>0</v>
      </c>
      <c r="AO51" s="34">
        <f t="shared" si="18"/>
        <v>0</v>
      </c>
      <c r="AP51" s="34">
        <f t="shared" si="19"/>
        <v>5010.3023359999997</v>
      </c>
      <c r="AQ51" s="34">
        <f t="shared" si="20"/>
        <v>5000</v>
      </c>
      <c r="AR51" s="30"/>
      <c r="AS51" s="40"/>
      <c r="AT51" s="28"/>
      <c r="AU51" s="34"/>
      <c r="AV51" s="34"/>
      <c r="AW51" s="42"/>
      <c r="AX51" s="34"/>
      <c r="AY51" s="43"/>
      <c r="AZ51" s="34"/>
      <c r="BA51" s="34"/>
      <c r="BB51" s="34"/>
      <c r="BC51" s="42"/>
      <c r="BD51" s="34"/>
      <c r="BE51" s="34"/>
      <c r="BF51" s="43"/>
      <c r="BG51" s="34"/>
      <c r="BH51" s="34"/>
      <c r="BI51" s="120"/>
      <c r="BJ51" s="28">
        <f t="shared" si="24"/>
        <v>6000</v>
      </c>
    </row>
    <row r="52" spans="1:62" s="46" customFormat="1" ht="15" x14ac:dyDescent="0.25">
      <c r="A52" s="103">
        <v>34</v>
      </c>
      <c r="B52" s="51" t="s">
        <v>309</v>
      </c>
      <c r="C52" s="21" t="s">
        <v>60</v>
      </c>
      <c r="D52" s="22">
        <v>3</v>
      </c>
      <c r="E52" s="22">
        <v>162</v>
      </c>
      <c r="F52" s="40">
        <v>208</v>
      </c>
      <c r="G52" s="24">
        <f t="shared" si="26"/>
        <v>370</v>
      </c>
      <c r="H52" s="50">
        <v>162</v>
      </c>
      <c r="I52" s="28">
        <f t="shared" si="21"/>
        <v>289.78750000000002</v>
      </c>
      <c r="J52" s="28">
        <f t="shared" si="2"/>
        <v>46945.575000000004</v>
      </c>
      <c r="K52" s="41">
        <v>15</v>
      </c>
      <c r="L52" s="34">
        <f t="shared" si="3"/>
        <v>3129.7050000000004</v>
      </c>
      <c r="M52" s="28">
        <v>1355.71</v>
      </c>
      <c r="N52" s="42">
        <v>0.25</v>
      </c>
      <c r="O52" s="34">
        <f t="shared" si="4"/>
        <v>1121.3537500000002</v>
      </c>
      <c r="P52" s="42">
        <v>1.54</v>
      </c>
      <c r="Q52" s="34">
        <f t="shared" si="5"/>
        <v>6907.5391000000018</v>
      </c>
      <c r="R52" s="34">
        <f t="shared" si="6"/>
        <v>12514.307850000003</v>
      </c>
      <c r="S52" s="42">
        <v>0.03</v>
      </c>
      <c r="T52" s="34">
        <f t="shared" si="7"/>
        <v>375.42923550000006</v>
      </c>
      <c r="U52" s="34">
        <f t="shared" si="8"/>
        <v>12889.737085500003</v>
      </c>
      <c r="V52" s="43">
        <v>0</v>
      </c>
      <c r="W52" s="34">
        <v>0</v>
      </c>
      <c r="X52" s="36">
        <f t="shared" si="10"/>
        <v>12889.737085500003</v>
      </c>
      <c r="Y52" s="36">
        <f t="shared" si="11"/>
        <v>12900</v>
      </c>
      <c r="Z52" s="29">
        <f t="shared" si="22"/>
        <v>15480</v>
      </c>
      <c r="AA52" s="40">
        <v>208</v>
      </c>
      <c r="AB52" s="28">
        <f t="shared" si="23"/>
        <v>18.399999999999999</v>
      </c>
      <c r="AC52" s="34"/>
      <c r="AD52" s="34">
        <f t="shared" si="12"/>
        <v>3827.2</v>
      </c>
      <c r="AE52" s="43">
        <v>0.27100000000000002</v>
      </c>
      <c r="AF52" s="34">
        <f t="shared" si="13"/>
        <v>1037.1712</v>
      </c>
      <c r="AG52" s="43">
        <v>0</v>
      </c>
      <c r="AH52" s="34">
        <f t="shared" si="14"/>
        <v>0</v>
      </c>
      <c r="AI52" s="34">
        <f t="shared" si="15"/>
        <v>4864.3711999999996</v>
      </c>
      <c r="AJ52" s="34">
        <v>0</v>
      </c>
      <c r="AK52" s="42">
        <v>0.03</v>
      </c>
      <c r="AL52" s="34">
        <f t="shared" si="16"/>
        <v>145.93113599999998</v>
      </c>
      <c r="AM52" s="34">
        <f t="shared" si="17"/>
        <v>5010.3023359999997</v>
      </c>
      <c r="AN52" s="43">
        <v>0</v>
      </c>
      <c r="AO52" s="34">
        <f t="shared" si="18"/>
        <v>0</v>
      </c>
      <c r="AP52" s="34">
        <f t="shared" si="19"/>
        <v>5010.3023359999997</v>
      </c>
      <c r="AQ52" s="34">
        <f t="shared" si="20"/>
        <v>5000</v>
      </c>
      <c r="AR52" s="30"/>
      <c r="AS52" s="40"/>
      <c r="AT52" s="28"/>
      <c r="AU52" s="34"/>
      <c r="AV52" s="34"/>
      <c r="AW52" s="42"/>
      <c r="AX52" s="34"/>
      <c r="AY52" s="43"/>
      <c r="AZ52" s="34"/>
      <c r="BA52" s="34"/>
      <c r="BB52" s="34"/>
      <c r="BC52" s="42"/>
      <c r="BD52" s="34"/>
      <c r="BE52" s="34"/>
      <c r="BF52" s="43"/>
      <c r="BG52" s="34"/>
      <c r="BH52" s="34"/>
      <c r="BI52" s="120"/>
      <c r="BJ52" s="28">
        <f t="shared" si="24"/>
        <v>6000</v>
      </c>
    </row>
    <row r="53" spans="1:62" s="46" customFormat="1" ht="25.5" x14ac:dyDescent="0.25">
      <c r="A53" s="103">
        <v>35</v>
      </c>
      <c r="B53" s="51" t="s">
        <v>426</v>
      </c>
      <c r="C53" s="21" t="s">
        <v>60</v>
      </c>
      <c r="D53" s="22">
        <v>3</v>
      </c>
      <c r="E53" s="22">
        <v>114</v>
      </c>
      <c r="F53" s="40">
        <v>96</v>
      </c>
      <c r="G53" s="24">
        <f t="shared" si="26"/>
        <v>210</v>
      </c>
      <c r="H53" s="50">
        <v>114</v>
      </c>
      <c r="I53" s="28">
        <f t="shared" si="21"/>
        <v>289.78750000000002</v>
      </c>
      <c r="J53" s="28">
        <f t="shared" si="2"/>
        <v>33035.775000000001</v>
      </c>
      <c r="K53" s="41">
        <v>15</v>
      </c>
      <c r="L53" s="34">
        <f t="shared" si="3"/>
        <v>2202.3850000000002</v>
      </c>
      <c r="M53" s="28">
        <v>1303.57</v>
      </c>
      <c r="N53" s="42">
        <v>0.25</v>
      </c>
      <c r="O53" s="34">
        <f t="shared" si="4"/>
        <v>876.48874999999998</v>
      </c>
      <c r="P53" s="42">
        <v>1.54</v>
      </c>
      <c r="Q53" s="34">
        <f t="shared" si="5"/>
        <v>5399.1706999999997</v>
      </c>
      <c r="R53" s="34">
        <f t="shared" si="6"/>
        <v>9781.6144500000009</v>
      </c>
      <c r="S53" s="42">
        <v>0.03</v>
      </c>
      <c r="T53" s="34">
        <f t="shared" si="7"/>
        <v>293.44843350000002</v>
      </c>
      <c r="U53" s="34">
        <f t="shared" si="8"/>
        <v>10075.062883500001</v>
      </c>
      <c r="V53" s="43">
        <v>0</v>
      </c>
      <c r="W53" s="34">
        <v>0</v>
      </c>
      <c r="X53" s="36">
        <f t="shared" si="10"/>
        <v>10075.062883500001</v>
      </c>
      <c r="Y53" s="36">
        <f t="shared" si="11"/>
        <v>10100</v>
      </c>
      <c r="Z53" s="29">
        <f t="shared" si="22"/>
        <v>12120</v>
      </c>
      <c r="AA53" s="40">
        <v>96</v>
      </c>
      <c r="AB53" s="28">
        <f t="shared" si="23"/>
        <v>18.399999999999999</v>
      </c>
      <c r="AC53" s="34"/>
      <c r="AD53" s="34">
        <f t="shared" si="12"/>
        <v>1766.3999999999999</v>
      </c>
      <c r="AE53" s="43">
        <v>0.27100000000000002</v>
      </c>
      <c r="AF53" s="34">
        <f t="shared" si="13"/>
        <v>478.69439999999997</v>
      </c>
      <c r="AG53" s="43">
        <v>0</v>
      </c>
      <c r="AH53" s="34">
        <f t="shared" si="14"/>
        <v>0</v>
      </c>
      <c r="AI53" s="34">
        <f t="shared" si="15"/>
        <v>2245.0944</v>
      </c>
      <c r="AJ53" s="34">
        <v>0</v>
      </c>
      <c r="AK53" s="42">
        <v>0.03</v>
      </c>
      <c r="AL53" s="34">
        <f t="shared" si="16"/>
        <v>67.352831999999992</v>
      </c>
      <c r="AM53" s="34">
        <f t="shared" si="17"/>
        <v>2312.447232</v>
      </c>
      <c r="AN53" s="43">
        <v>0</v>
      </c>
      <c r="AO53" s="34">
        <f t="shared" si="18"/>
        <v>0</v>
      </c>
      <c r="AP53" s="34">
        <f t="shared" si="19"/>
        <v>2312.447232</v>
      </c>
      <c r="AQ53" s="34">
        <f t="shared" si="20"/>
        <v>2300</v>
      </c>
      <c r="AR53" s="30"/>
      <c r="AS53" s="40"/>
      <c r="AT53" s="28"/>
      <c r="AU53" s="34"/>
      <c r="AV53" s="34"/>
      <c r="AW53" s="42"/>
      <c r="AX53" s="34"/>
      <c r="AY53" s="43"/>
      <c r="AZ53" s="34"/>
      <c r="BA53" s="34"/>
      <c r="BB53" s="34"/>
      <c r="BC53" s="42"/>
      <c r="BD53" s="34"/>
      <c r="BE53" s="34"/>
      <c r="BF53" s="43"/>
      <c r="BG53" s="34"/>
      <c r="BH53" s="34"/>
      <c r="BI53" s="120"/>
      <c r="BJ53" s="28">
        <f t="shared" si="24"/>
        <v>2760</v>
      </c>
    </row>
    <row r="54" spans="1:62" s="46" customFormat="1" ht="15" x14ac:dyDescent="0.25">
      <c r="A54" s="103">
        <v>36</v>
      </c>
      <c r="B54" s="51" t="s">
        <v>72</v>
      </c>
      <c r="C54" s="21" t="s">
        <v>58</v>
      </c>
      <c r="D54" s="21">
        <v>2</v>
      </c>
      <c r="E54" s="21">
        <v>164</v>
      </c>
      <c r="F54" s="23">
        <v>336</v>
      </c>
      <c r="G54" s="47">
        <f t="shared" si="26"/>
        <v>500</v>
      </c>
      <c r="H54" s="50">
        <f t="shared" ref="H54:H91" si="27">E54</f>
        <v>164</v>
      </c>
      <c r="I54" s="28">
        <f t="shared" si="21"/>
        <v>289.78750000000002</v>
      </c>
      <c r="J54" s="28">
        <f t="shared" si="2"/>
        <v>47525.15</v>
      </c>
      <c r="K54" s="41">
        <v>15</v>
      </c>
      <c r="L54" s="28">
        <f t="shared" si="3"/>
        <v>3168.3433333333332</v>
      </c>
      <c r="M54" s="28">
        <v>1381.78</v>
      </c>
      <c r="N54" s="42">
        <v>0.25</v>
      </c>
      <c r="O54" s="28">
        <f t="shared" si="4"/>
        <v>1137.5308333333332</v>
      </c>
      <c r="P54" s="42">
        <v>1.54</v>
      </c>
      <c r="Q54" s="28">
        <f t="shared" si="5"/>
        <v>7007.1899333333331</v>
      </c>
      <c r="R54" s="28">
        <f t="shared" si="6"/>
        <v>12694.844099999998</v>
      </c>
      <c r="S54" s="42">
        <v>0.03</v>
      </c>
      <c r="T54" s="28">
        <f t="shared" si="7"/>
        <v>380.84532299999995</v>
      </c>
      <c r="U54" s="28">
        <f t="shared" si="8"/>
        <v>13075.689422999998</v>
      </c>
      <c r="V54" s="42">
        <v>0</v>
      </c>
      <c r="W54" s="28">
        <f t="shared" ref="W54:W87" si="28">U54*V54</f>
        <v>0</v>
      </c>
      <c r="X54" s="29">
        <f t="shared" si="10"/>
        <v>13075.689422999998</v>
      </c>
      <c r="Y54" s="29">
        <f t="shared" si="11"/>
        <v>13100</v>
      </c>
      <c r="Z54" s="29">
        <f t="shared" si="22"/>
        <v>15720</v>
      </c>
      <c r="AA54" s="23">
        <v>336</v>
      </c>
      <c r="AB54" s="28">
        <f t="shared" si="23"/>
        <v>18.399999999999999</v>
      </c>
      <c r="AC54" s="34"/>
      <c r="AD54" s="28">
        <f t="shared" si="12"/>
        <v>6182.4</v>
      </c>
      <c r="AE54" s="42">
        <v>0.27100000000000002</v>
      </c>
      <c r="AF54" s="28">
        <f t="shared" si="13"/>
        <v>1675.4304</v>
      </c>
      <c r="AG54" s="42">
        <v>0</v>
      </c>
      <c r="AH54" s="28">
        <f t="shared" si="14"/>
        <v>0</v>
      </c>
      <c r="AI54" s="28">
        <f t="shared" si="15"/>
        <v>7857.8303999999998</v>
      </c>
      <c r="AJ54" s="28">
        <v>0</v>
      </c>
      <c r="AK54" s="42">
        <v>0.03</v>
      </c>
      <c r="AL54" s="28">
        <f t="shared" si="16"/>
        <v>235.73491199999998</v>
      </c>
      <c r="AM54" s="28">
        <f t="shared" si="17"/>
        <v>8093.5653119999997</v>
      </c>
      <c r="AN54" s="42">
        <v>0</v>
      </c>
      <c r="AO54" s="28">
        <f t="shared" si="18"/>
        <v>0</v>
      </c>
      <c r="AP54" s="28">
        <f t="shared" si="19"/>
        <v>8093.5653119999997</v>
      </c>
      <c r="AQ54" s="28">
        <f t="shared" si="20"/>
        <v>8100</v>
      </c>
      <c r="AR54" s="30" t="s">
        <v>59</v>
      </c>
      <c r="AS54" s="23"/>
      <c r="AT54" s="28"/>
      <c r="AU54" s="34"/>
      <c r="AV54" s="34"/>
      <c r="AW54" s="42"/>
      <c r="AX54" s="34"/>
      <c r="AY54" s="43"/>
      <c r="AZ54" s="34"/>
      <c r="BA54" s="34"/>
      <c r="BB54" s="34"/>
      <c r="BC54" s="42"/>
      <c r="BD54" s="34"/>
      <c r="BE54" s="34"/>
      <c r="BF54" s="43"/>
      <c r="BG54" s="34"/>
      <c r="BH54" s="34"/>
      <c r="BI54" s="120"/>
      <c r="BJ54" s="28">
        <f t="shared" si="24"/>
        <v>9720</v>
      </c>
    </row>
    <row r="55" spans="1:62" s="46" customFormat="1" ht="15" x14ac:dyDescent="0.25">
      <c r="A55" s="103">
        <v>37</v>
      </c>
      <c r="B55" s="51" t="s">
        <v>72</v>
      </c>
      <c r="C55" s="21" t="s">
        <v>60</v>
      </c>
      <c r="D55" s="21">
        <v>2</v>
      </c>
      <c r="E55" s="21">
        <v>82</v>
      </c>
      <c r="F55" s="23">
        <v>168</v>
      </c>
      <c r="G55" s="47">
        <f t="shared" si="26"/>
        <v>250</v>
      </c>
      <c r="H55" s="50">
        <f t="shared" si="27"/>
        <v>82</v>
      </c>
      <c r="I55" s="28">
        <f t="shared" si="21"/>
        <v>289.78750000000002</v>
      </c>
      <c r="J55" s="28">
        <f t="shared" si="2"/>
        <v>23762.575000000001</v>
      </c>
      <c r="K55" s="41">
        <v>15</v>
      </c>
      <c r="L55" s="28">
        <f t="shared" si="3"/>
        <v>1584.1716666666666</v>
      </c>
      <c r="M55" s="28">
        <v>1329.64</v>
      </c>
      <c r="N55" s="42">
        <v>0.25</v>
      </c>
      <c r="O55" s="28">
        <f t="shared" si="4"/>
        <v>728.45291666666662</v>
      </c>
      <c r="P55" s="42">
        <v>1.54</v>
      </c>
      <c r="Q55" s="28">
        <f t="shared" si="5"/>
        <v>4487.2699666666667</v>
      </c>
      <c r="R55" s="28">
        <f t="shared" si="6"/>
        <v>8129.5345500000003</v>
      </c>
      <c r="S55" s="42">
        <v>0.03</v>
      </c>
      <c r="T55" s="28">
        <f t="shared" si="7"/>
        <v>243.88603649999999</v>
      </c>
      <c r="U55" s="28">
        <f t="shared" si="8"/>
        <v>8373.4205865000004</v>
      </c>
      <c r="V55" s="42">
        <v>0</v>
      </c>
      <c r="W55" s="28">
        <f t="shared" si="28"/>
        <v>0</v>
      </c>
      <c r="X55" s="29">
        <f t="shared" si="10"/>
        <v>8373.4205865000004</v>
      </c>
      <c r="Y55" s="29">
        <f t="shared" si="11"/>
        <v>8400</v>
      </c>
      <c r="Z55" s="29">
        <f t="shared" si="22"/>
        <v>10080</v>
      </c>
      <c r="AA55" s="23">
        <v>168</v>
      </c>
      <c r="AB55" s="28">
        <f t="shared" si="23"/>
        <v>18.399999999999999</v>
      </c>
      <c r="AC55" s="34"/>
      <c r="AD55" s="28">
        <f t="shared" si="12"/>
        <v>3091.2</v>
      </c>
      <c r="AE55" s="42">
        <v>0.27100000000000002</v>
      </c>
      <c r="AF55" s="28">
        <f t="shared" si="13"/>
        <v>837.71519999999998</v>
      </c>
      <c r="AG55" s="42">
        <v>0</v>
      </c>
      <c r="AH55" s="28">
        <f t="shared" si="14"/>
        <v>0</v>
      </c>
      <c r="AI55" s="28">
        <f t="shared" si="15"/>
        <v>3928.9151999999999</v>
      </c>
      <c r="AJ55" s="28">
        <v>0</v>
      </c>
      <c r="AK55" s="42">
        <v>0.03</v>
      </c>
      <c r="AL55" s="28">
        <f t="shared" si="16"/>
        <v>117.86745599999999</v>
      </c>
      <c r="AM55" s="28">
        <f t="shared" si="17"/>
        <v>4046.7826559999999</v>
      </c>
      <c r="AN55" s="42">
        <v>0</v>
      </c>
      <c r="AO55" s="28">
        <f t="shared" si="18"/>
        <v>0</v>
      </c>
      <c r="AP55" s="28">
        <f t="shared" si="19"/>
        <v>4046.7826559999999</v>
      </c>
      <c r="AQ55" s="28">
        <f t="shared" si="20"/>
        <v>4000</v>
      </c>
      <c r="AR55" s="30" t="s">
        <v>59</v>
      </c>
      <c r="AS55" s="23"/>
      <c r="AT55" s="28"/>
      <c r="AU55" s="34"/>
      <c r="AV55" s="34"/>
      <c r="AW55" s="42"/>
      <c r="AX55" s="34"/>
      <c r="AY55" s="43"/>
      <c r="AZ55" s="34"/>
      <c r="BA55" s="34"/>
      <c r="BB55" s="34"/>
      <c r="BC55" s="42"/>
      <c r="BD55" s="34"/>
      <c r="BE55" s="34"/>
      <c r="BF55" s="43"/>
      <c r="BG55" s="34"/>
      <c r="BH55" s="34"/>
      <c r="BI55" s="120"/>
      <c r="BJ55" s="28">
        <f t="shared" si="24"/>
        <v>4800</v>
      </c>
    </row>
    <row r="56" spans="1:62" s="46" customFormat="1" ht="15" x14ac:dyDescent="0.25">
      <c r="A56" s="103">
        <v>38</v>
      </c>
      <c r="B56" s="51" t="s">
        <v>72</v>
      </c>
      <c r="C56" s="21" t="s">
        <v>61</v>
      </c>
      <c r="D56" s="21" t="s">
        <v>73</v>
      </c>
      <c r="E56" s="21">
        <v>56</v>
      </c>
      <c r="F56" s="23">
        <v>112</v>
      </c>
      <c r="G56" s="47">
        <f t="shared" si="26"/>
        <v>168</v>
      </c>
      <c r="H56" s="50">
        <f t="shared" si="27"/>
        <v>56</v>
      </c>
      <c r="I56" s="28">
        <f t="shared" si="21"/>
        <v>289.78750000000002</v>
      </c>
      <c r="J56" s="28">
        <f t="shared" si="2"/>
        <v>16228.100000000002</v>
      </c>
      <c r="K56" s="41">
        <v>15</v>
      </c>
      <c r="L56" s="28">
        <f t="shared" si="3"/>
        <v>1081.8733333333334</v>
      </c>
      <c r="M56" s="28">
        <v>1329.64</v>
      </c>
      <c r="N56" s="42">
        <v>0.25</v>
      </c>
      <c r="O56" s="28">
        <f t="shared" si="4"/>
        <v>602.87833333333333</v>
      </c>
      <c r="P56" s="42">
        <v>1.54</v>
      </c>
      <c r="Q56" s="28">
        <f t="shared" si="5"/>
        <v>3713.7305333333334</v>
      </c>
      <c r="R56" s="28">
        <f t="shared" si="6"/>
        <v>6728.1221999999998</v>
      </c>
      <c r="S56" s="42">
        <v>0.03</v>
      </c>
      <c r="T56" s="28">
        <f t="shared" si="7"/>
        <v>201.84366599999998</v>
      </c>
      <c r="U56" s="28">
        <f t="shared" si="8"/>
        <v>6929.9658659999996</v>
      </c>
      <c r="V56" s="42">
        <v>0</v>
      </c>
      <c r="W56" s="28">
        <f t="shared" si="28"/>
        <v>0</v>
      </c>
      <c r="X56" s="29">
        <f t="shared" si="10"/>
        <v>6929.9658659999996</v>
      </c>
      <c r="Y56" s="29">
        <f t="shared" si="11"/>
        <v>6900</v>
      </c>
      <c r="Z56" s="29">
        <f t="shared" si="22"/>
        <v>8280</v>
      </c>
      <c r="AA56" s="23">
        <v>112</v>
      </c>
      <c r="AB56" s="28">
        <f t="shared" si="23"/>
        <v>18.399999999999999</v>
      </c>
      <c r="AC56" s="34"/>
      <c r="AD56" s="28">
        <f t="shared" si="12"/>
        <v>2060.7999999999997</v>
      </c>
      <c r="AE56" s="42">
        <v>0.27100000000000002</v>
      </c>
      <c r="AF56" s="28">
        <f t="shared" si="13"/>
        <v>558.47679999999991</v>
      </c>
      <c r="AG56" s="42">
        <v>0</v>
      </c>
      <c r="AH56" s="28">
        <f t="shared" si="14"/>
        <v>0</v>
      </c>
      <c r="AI56" s="28">
        <f t="shared" si="15"/>
        <v>2619.2767999999996</v>
      </c>
      <c r="AJ56" s="28">
        <v>0</v>
      </c>
      <c r="AK56" s="42">
        <v>0.03</v>
      </c>
      <c r="AL56" s="28">
        <f t="shared" si="16"/>
        <v>78.578303999999989</v>
      </c>
      <c r="AM56" s="28">
        <f t="shared" si="17"/>
        <v>2697.8551039999998</v>
      </c>
      <c r="AN56" s="42">
        <v>0</v>
      </c>
      <c r="AO56" s="28">
        <f t="shared" si="18"/>
        <v>0</v>
      </c>
      <c r="AP56" s="28">
        <f t="shared" si="19"/>
        <v>2697.8551039999998</v>
      </c>
      <c r="AQ56" s="28">
        <f t="shared" si="20"/>
        <v>2700</v>
      </c>
      <c r="AR56" s="30" t="s">
        <v>59</v>
      </c>
      <c r="AS56" s="23"/>
      <c r="AT56" s="28"/>
      <c r="AU56" s="34"/>
      <c r="AV56" s="34"/>
      <c r="AW56" s="42"/>
      <c r="AX56" s="34"/>
      <c r="AY56" s="43"/>
      <c r="AZ56" s="34"/>
      <c r="BA56" s="34"/>
      <c r="BB56" s="34"/>
      <c r="BC56" s="42"/>
      <c r="BD56" s="34"/>
      <c r="BE56" s="34"/>
      <c r="BF56" s="43"/>
      <c r="BG56" s="34"/>
      <c r="BH56" s="34"/>
      <c r="BI56" s="120"/>
      <c r="BJ56" s="28">
        <f t="shared" si="24"/>
        <v>3240</v>
      </c>
    </row>
    <row r="57" spans="1:62" s="46" customFormat="1" ht="15" x14ac:dyDescent="0.25">
      <c r="A57" s="103">
        <v>39</v>
      </c>
      <c r="B57" s="51" t="s">
        <v>72</v>
      </c>
      <c r="C57" s="21" t="s">
        <v>61</v>
      </c>
      <c r="D57" s="21" t="s">
        <v>74</v>
      </c>
      <c r="E57" s="21">
        <v>46</v>
      </c>
      <c r="F57" s="23">
        <v>40</v>
      </c>
      <c r="G57" s="47">
        <f t="shared" si="26"/>
        <v>86</v>
      </c>
      <c r="H57" s="50">
        <f t="shared" si="27"/>
        <v>46</v>
      </c>
      <c r="I57" s="28">
        <f t="shared" si="21"/>
        <v>289.78750000000002</v>
      </c>
      <c r="J57" s="28">
        <f t="shared" si="2"/>
        <v>13330.225</v>
      </c>
      <c r="K57" s="41">
        <v>15</v>
      </c>
      <c r="L57" s="28">
        <f t="shared" si="3"/>
        <v>888.68166666666673</v>
      </c>
      <c r="M57" s="28">
        <v>1303.57</v>
      </c>
      <c r="N57" s="42">
        <v>0.25</v>
      </c>
      <c r="O57" s="28">
        <f t="shared" si="4"/>
        <v>548.06291666666664</v>
      </c>
      <c r="P57" s="42">
        <v>1.54</v>
      </c>
      <c r="Q57" s="28">
        <f t="shared" si="5"/>
        <v>3376.0675666666666</v>
      </c>
      <c r="R57" s="28">
        <f t="shared" si="6"/>
        <v>6116.3821499999995</v>
      </c>
      <c r="S57" s="42">
        <v>0.03</v>
      </c>
      <c r="T57" s="28">
        <f t="shared" si="7"/>
        <v>183.49146449999998</v>
      </c>
      <c r="U57" s="28">
        <f t="shared" si="8"/>
        <v>6299.8736144999993</v>
      </c>
      <c r="V57" s="42">
        <v>0</v>
      </c>
      <c r="W57" s="28">
        <f t="shared" si="28"/>
        <v>0</v>
      </c>
      <c r="X57" s="29">
        <f t="shared" si="10"/>
        <v>6299.8736144999993</v>
      </c>
      <c r="Y57" s="29">
        <f t="shared" si="11"/>
        <v>6300</v>
      </c>
      <c r="Z57" s="29">
        <f t="shared" si="22"/>
        <v>7560</v>
      </c>
      <c r="AA57" s="23">
        <v>40</v>
      </c>
      <c r="AB57" s="28">
        <f t="shared" si="23"/>
        <v>18.399999999999999</v>
      </c>
      <c r="AC57" s="34"/>
      <c r="AD57" s="28">
        <f t="shared" si="12"/>
        <v>736</v>
      </c>
      <c r="AE57" s="42">
        <v>0.27100000000000002</v>
      </c>
      <c r="AF57" s="28">
        <f t="shared" si="13"/>
        <v>199.45600000000002</v>
      </c>
      <c r="AG57" s="42">
        <v>0</v>
      </c>
      <c r="AH57" s="28">
        <f t="shared" si="14"/>
        <v>0</v>
      </c>
      <c r="AI57" s="28">
        <f t="shared" si="15"/>
        <v>935.45600000000002</v>
      </c>
      <c r="AJ57" s="28">
        <v>0</v>
      </c>
      <c r="AK57" s="42">
        <v>0.03</v>
      </c>
      <c r="AL57" s="28">
        <f t="shared" si="16"/>
        <v>28.063679999999998</v>
      </c>
      <c r="AM57" s="28">
        <f t="shared" si="17"/>
        <v>963.51967999999999</v>
      </c>
      <c r="AN57" s="42">
        <v>0</v>
      </c>
      <c r="AO57" s="28">
        <f t="shared" si="18"/>
        <v>0</v>
      </c>
      <c r="AP57" s="28">
        <f t="shared" si="19"/>
        <v>963.51967999999999</v>
      </c>
      <c r="AQ57" s="28">
        <f t="shared" si="20"/>
        <v>1000</v>
      </c>
      <c r="AR57" s="30" t="s">
        <v>59</v>
      </c>
      <c r="AS57" s="23"/>
      <c r="AT57" s="28"/>
      <c r="AU57" s="34"/>
      <c r="AV57" s="34"/>
      <c r="AW57" s="42"/>
      <c r="AX57" s="34"/>
      <c r="AY57" s="43"/>
      <c r="AZ57" s="34"/>
      <c r="BA57" s="34"/>
      <c r="BB57" s="34"/>
      <c r="BC57" s="42"/>
      <c r="BD57" s="34"/>
      <c r="BE57" s="34"/>
      <c r="BF57" s="43"/>
      <c r="BG57" s="34"/>
      <c r="BH57" s="34"/>
      <c r="BI57" s="120"/>
      <c r="BJ57" s="28">
        <f t="shared" si="24"/>
        <v>1200</v>
      </c>
    </row>
    <row r="58" spans="1:62" s="46" customFormat="1" ht="15" x14ac:dyDescent="0.25">
      <c r="A58" s="103">
        <v>40</v>
      </c>
      <c r="B58" s="51" t="s">
        <v>75</v>
      </c>
      <c r="C58" s="21" t="s">
        <v>58</v>
      </c>
      <c r="D58" s="22">
        <v>2</v>
      </c>
      <c r="E58" s="22">
        <v>120</v>
      </c>
      <c r="F58" s="23">
        <v>203</v>
      </c>
      <c r="G58" s="47">
        <f t="shared" si="26"/>
        <v>323</v>
      </c>
      <c r="H58" s="50">
        <f t="shared" si="27"/>
        <v>120</v>
      </c>
      <c r="I58" s="28">
        <f t="shared" si="21"/>
        <v>289.78750000000002</v>
      </c>
      <c r="J58" s="28">
        <f t="shared" si="2"/>
        <v>34774.5</v>
      </c>
      <c r="K58" s="41">
        <v>15</v>
      </c>
      <c r="L58" s="28">
        <f t="shared" si="3"/>
        <v>2318.3000000000002</v>
      </c>
      <c r="M58" s="28">
        <v>1355.71</v>
      </c>
      <c r="N58" s="42">
        <v>0.25</v>
      </c>
      <c r="O58" s="28">
        <f t="shared" si="4"/>
        <v>918.50250000000005</v>
      </c>
      <c r="P58" s="42">
        <v>1.54</v>
      </c>
      <c r="Q58" s="28">
        <f t="shared" si="5"/>
        <v>5657.9754000000003</v>
      </c>
      <c r="R58" s="28">
        <f t="shared" si="6"/>
        <v>10250.4879</v>
      </c>
      <c r="S58" s="42">
        <v>0.03</v>
      </c>
      <c r="T58" s="28">
        <f t="shared" si="7"/>
        <v>307.51463699999999</v>
      </c>
      <c r="U58" s="28">
        <f t="shared" si="8"/>
        <v>10558.002537</v>
      </c>
      <c r="V58" s="42">
        <v>0</v>
      </c>
      <c r="W58" s="28">
        <f t="shared" si="28"/>
        <v>0</v>
      </c>
      <c r="X58" s="29">
        <f t="shared" si="10"/>
        <v>10558.002537</v>
      </c>
      <c r="Y58" s="29">
        <f t="shared" si="11"/>
        <v>10600</v>
      </c>
      <c r="Z58" s="29">
        <f t="shared" si="22"/>
        <v>12720</v>
      </c>
      <c r="AA58" s="23">
        <v>203</v>
      </c>
      <c r="AB58" s="28">
        <f t="shared" si="23"/>
        <v>18.399999999999999</v>
      </c>
      <c r="AC58" s="34"/>
      <c r="AD58" s="28">
        <f t="shared" si="12"/>
        <v>3735.2</v>
      </c>
      <c r="AE58" s="42">
        <v>0.27100000000000002</v>
      </c>
      <c r="AF58" s="28">
        <f t="shared" si="13"/>
        <v>1012.2392</v>
      </c>
      <c r="AG58" s="42">
        <v>0</v>
      </c>
      <c r="AH58" s="28">
        <f t="shared" si="14"/>
        <v>0</v>
      </c>
      <c r="AI58" s="28">
        <f t="shared" si="15"/>
        <v>4747.4391999999998</v>
      </c>
      <c r="AJ58" s="28">
        <v>0</v>
      </c>
      <c r="AK58" s="42">
        <v>0.03</v>
      </c>
      <c r="AL58" s="28">
        <f t="shared" si="16"/>
        <v>142.42317599999998</v>
      </c>
      <c r="AM58" s="28">
        <f t="shared" si="17"/>
        <v>4889.862376</v>
      </c>
      <c r="AN58" s="42">
        <v>0</v>
      </c>
      <c r="AO58" s="28">
        <f t="shared" si="18"/>
        <v>0</v>
      </c>
      <c r="AP58" s="28">
        <f t="shared" si="19"/>
        <v>4889.862376</v>
      </c>
      <c r="AQ58" s="28">
        <f t="shared" si="20"/>
        <v>4900</v>
      </c>
      <c r="AR58" s="30" t="s">
        <v>59</v>
      </c>
      <c r="AS58" s="23"/>
      <c r="AT58" s="28"/>
      <c r="AU58" s="34"/>
      <c r="AV58" s="34"/>
      <c r="AW58" s="42"/>
      <c r="AX58" s="34"/>
      <c r="AY58" s="43"/>
      <c r="AZ58" s="34"/>
      <c r="BA58" s="34"/>
      <c r="BB58" s="34"/>
      <c r="BC58" s="42"/>
      <c r="BD58" s="34"/>
      <c r="BE58" s="34"/>
      <c r="BF58" s="43"/>
      <c r="BG58" s="34"/>
      <c r="BH58" s="34"/>
      <c r="BI58" s="120"/>
      <c r="BJ58" s="28">
        <f t="shared" si="24"/>
        <v>5880</v>
      </c>
    </row>
    <row r="59" spans="1:62" s="46" customFormat="1" ht="15" x14ac:dyDescent="0.25">
      <c r="A59" s="103">
        <v>41</v>
      </c>
      <c r="B59" s="51" t="s">
        <v>75</v>
      </c>
      <c r="C59" s="21" t="s">
        <v>60</v>
      </c>
      <c r="D59" s="22">
        <v>2</v>
      </c>
      <c r="E59" s="22">
        <v>72</v>
      </c>
      <c r="F59" s="23">
        <v>147</v>
      </c>
      <c r="G59" s="47">
        <f t="shared" si="26"/>
        <v>219</v>
      </c>
      <c r="H59" s="50">
        <f t="shared" si="27"/>
        <v>72</v>
      </c>
      <c r="I59" s="28">
        <f t="shared" si="21"/>
        <v>289.78750000000002</v>
      </c>
      <c r="J59" s="28">
        <f t="shared" si="2"/>
        <v>20864.7</v>
      </c>
      <c r="K59" s="41">
        <v>15</v>
      </c>
      <c r="L59" s="28">
        <f t="shared" si="3"/>
        <v>1390.98</v>
      </c>
      <c r="M59" s="28">
        <v>1329.64</v>
      </c>
      <c r="N59" s="42">
        <v>0.25</v>
      </c>
      <c r="O59" s="28">
        <f t="shared" si="4"/>
        <v>680.15499999999997</v>
      </c>
      <c r="P59" s="42">
        <v>1.54</v>
      </c>
      <c r="Q59" s="28">
        <f t="shared" si="5"/>
        <v>4189.7547999999997</v>
      </c>
      <c r="R59" s="28">
        <f t="shared" si="6"/>
        <v>7590.5297999999993</v>
      </c>
      <c r="S59" s="42">
        <v>0.03</v>
      </c>
      <c r="T59" s="28">
        <f t="shared" si="7"/>
        <v>227.71589399999996</v>
      </c>
      <c r="U59" s="28">
        <f t="shared" si="8"/>
        <v>7818.2456939999993</v>
      </c>
      <c r="V59" s="42">
        <v>0</v>
      </c>
      <c r="W59" s="28">
        <f t="shared" si="28"/>
        <v>0</v>
      </c>
      <c r="X59" s="29">
        <f t="shared" si="10"/>
        <v>7818.2456939999993</v>
      </c>
      <c r="Y59" s="29">
        <f t="shared" si="11"/>
        <v>7800</v>
      </c>
      <c r="Z59" s="29">
        <f t="shared" si="22"/>
        <v>9360</v>
      </c>
      <c r="AA59" s="23">
        <v>147</v>
      </c>
      <c r="AB59" s="28">
        <f t="shared" si="23"/>
        <v>18.399999999999999</v>
      </c>
      <c r="AC59" s="34"/>
      <c r="AD59" s="28">
        <f t="shared" si="12"/>
        <v>2704.7999999999997</v>
      </c>
      <c r="AE59" s="42">
        <v>0.27100000000000002</v>
      </c>
      <c r="AF59" s="28">
        <f t="shared" si="13"/>
        <v>733.00080000000003</v>
      </c>
      <c r="AG59" s="42">
        <v>0</v>
      </c>
      <c r="AH59" s="28">
        <f t="shared" si="14"/>
        <v>0</v>
      </c>
      <c r="AI59" s="28">
        <f t="shared" si="15"/>
        <v>3437.8008</v>
      </c>
      <c r="AJ59" s="28">
        <v>0</v>
      </c>
      <c r="AK59" s="42">
        <v>0.03</v>
      </c>
      <c r="AL59" s="28">
        <f t="shared" si="16"/>
        <v>103.134024</v>
      </c>
      <c r="AM59" s="28">
        <f t="shared" si="17"/>
        <v>3540.9348239999999</v>
      </c>
      <c r="AN59" s="42">
        <v>0</v>
      </c>
      <c r="AO59" s="28">
        <f t="shared" si="18"/>
        <v>0</v>
      </c>
      <c r="AP59" s="28">
        <f t="shared" si="19"/>
        <v>3540.9348239999999</v>
      </c>
      <c r="AQ59" s="28">
        <f t="shared" si="20"/>
        <v>3500</v>
      </c>
      <c r="AR59" s="30" t="s">
        <v>59</v>
      </c>
      <c r="AS59" s="23"/>
      <c r="AT59" s="28"/>
      <c r="AU59" s="34"/>
      <c r="AV59" s="34"/>
      <c r="AW59" s="42"/>
      <c r="AX59" s="34"/>
      <c r="AY59" s="43"/>
      <c r="AZ59" s="34"/>
      <c r="BA59" s="34"/>
      <c r="BB59" s="34"/>
      <c r="BC59" s="42"/>
      <c r="BD59" s="34"/>
      <c r="BE59" s="34"/>
      <c r="BF59" s="43"/>
      <c r="BG59" s="34"/>
      <c r="BH59" s="34"/>
      <c r="BI59" s="120"/>
      <c r="BJ59" s="28">
        <f t="shared" si="24"/>
        <v>4200</v>
      </c>
    </row>
    <row r="60" spans="1:62" s="46" customFormat="1" ht="15" x14ac:dyDescent="0.25">
      <c r="A60" s="103">
        <v>42</v>
      </c>
      <c r="B60" s="51" t="s">
        <v>76</v>
      </c>
      <c r="C60" s="21" t="s">
        <v>58</v>
      </c>
      <c r="D60" s="22">
        <v>2</v>
      </c>
      <c r="E60" s="21">
        <v>152</v>
      </c>
      <c r="F60" s="23">
        <v>200</v>
      </c>
      <c r="G60" s="47">
        <f t="shared" si="26"/>
        <v>352</v>
      </c>
      <c r="H60" s="50">
        <f t="shared" si="27"/>
        <v>152</v>
      </c>
      <c r="I60" s="28">
        <f t="shared" si="21"/>
        <v>289.78750000000002</v>
      </c>
      <c r="J60" s="28">
        <f t="shared" si="2"/>
        <v>44047.700000000004</v>
      </c>
      <c r="K60" s="41">
        <v>15</v>
      </c>
      <c r="L60" s="28">
        <f t="shared" si="3"/>
        <v>2936.5133333333338</v>
      </c>
      <c r="M60" s="28">
        <v>1355.71</v>
      </c>
      <c r="N60" s="42">
        <v>0.25</v>
      </c>
      <c r="O60" s="28">
        <f t="shared" si="4"/>
        <v>1073.0558333333333</v>
      </c>
      <c r="P60" s="42">
        <v>1.54</v>
      </c>
      <c r="Q60" s="28">
        <f t="shared" si="5"/>
        <v>6610.0239333333338</v>
      </c>
      <c r="R60" s="28">
        <f t="shared" si="6"/>
        <v>11975.303100000001</v>
      </c>
      <c r="S60" s="42">
        <v>0.03</v>
      </c>
      <c r="T60" s="28">
        <f t="shared" si="7"/>
        <v>359.25909300000001</v>
      </c>
      <c r="U60" s="28">
        <f t="shared" si="8"/>
        <v>12334.562193000002</v>
      </c>
      <c r="V60" s="42">
        <v>0</v>
      </c>
      <c r="W60" s="28">
        <f t="shared" si="28"/>
        <v>0</v>
      </c>
      <c r="X60" s="29">
        <f t="shared" si="10"/>
        <v>12334.562193000002</v>
      </c>
      <c r="Y60" s="29">
        <f t="shared" si="11"/>
        <v>12300</v>
      </c>
      <c r="Z60" s="29">
        <f t="shared" si="22"/>
        <v>14760</v>
      </c>
      <c r="AA60" s="23">
        <v>200</v>
      </c>
      <c r="AB60" s="28">
        <f t="shared" si="23"/>
        <v>18.399999999999999</v>
      </c>
      <c r="AC60" s="34"/>
      <c r="AD60" s="28">
        <f t="shared" si="12"/>
        <v>3679.9999999999995</v>
      </c>
      <c r="AE60" s="42">
        <v>0.27100000000000002</v>
      </c>
      <c r="AF60" s="28">
        <f t="shared" si="13"/>
        <v>997.28</v>
      </c>
      <c r="AG60" s="42">
        <v>0</v>
      </c>
      <c r="AH60" s="28">
        <f t="shared" si="14"/>
        <v>0</v>
      </c>
      <c r="AI60" s="28">
        <f t="shared" si="15"/>
        <v>4677.28</v>
      </c>
      <c r="AJ60" s="28">
        <v>0</v>
      </c>
      <c r="AK60" s="42">
        <v>0.03</v>
      </c>
      <c r="AL60" s="28">
        <f t="shared" si="16"/>
        <v>140.3184</v>
      </c>
      <c r="AM60" s="28">
        <f t="shared" si="17"/>
        <v>4817.5983999999999</v>
      </c>
      <c r="AN60" s="42">
        <v>0</v>
      </c>
      <c r="AO60" s="28">
        <f t="shared" si="18"/>
        <v>0</v>
      </c>
      <c r="AP60" s="28">
        <f t="shared" si="19"/>
        <v>4817.5983999999999</v>
      </c>
      <c r="AQ60" s="28">
        <f t="shared" si="20"/>
        <v>4800</v>
      </c>
      <c r="AR60" s="30" t="s">
        <v>59</v>
      </c>
      <c r="AS60" s="23"/>
      <c r="AT60" s="28"/>
      <c r="AU60" s="34"/>
      <c r="AV60" s="34"/>
      <c r="AW60" s="42"/>
      <c r="AX60" s="34"/>
      <c r="AY60" s="43"/>
      <c r="AZ60" s="34"/>
      <c r="BA60" s="34"/>
      <c r="BB60" s="34"/>
      <c r="BC60" s="42"/>
      <c r="BD60" s="34"/>
      <c r="BE60" s="34"/>
      <c r="BF60" s="43"/>
      <c r="BG60" s="34"/>
      <c r="BH60" s="34"/>
      <c r="BI60" s="120"/>
      <c r="BJ60" s="28">
        <f t="shared" si="24"/>
        <v>5760</v>
      </c>
    </row>
    <row r="61" spans="1:62" s="46" customFormat="1" ht="15" x14ac:dyDescent="0.25">
      <c r="A61" s="103">
        <v>43</v>
      </c>
      <c r="B61" s="51" t="s">
        <v>76</v>
      </c>
      <c r="C61" s="21" t="s">
        <v>60</v>
      </c>
      <c r="D61" s="22">
        <v>2</v>
      </c>
      <c r="E61" s="21">
        <v>76</v>
      </c>
      <c r="F61" s="23">
        <v>100</v>
      </c>
      <c r="G61" s="47">
        <f t="shared" si="26"/>
        <v>176</v>
      </c>
      <c r="H61" s="50">
        <f t="shared" si="27"/>
        <v>76</v>
      </c>
      <c r="I61" s="28">
        <f t="shared" si="21"/>
        <v>289.78750000000002</v>
      </c>
      <c r="J61" s="28">
        <f t="shared" si="2"/>
        <v>22023.850000000002</v>
      </c>
      <c r="K61" s="41">
        <v>15</v>
      </c>
      <c r="L61" s="28">
        <f t="shared" si="3"/>
        <v>1468.2566666666669</v>
      </c>
      <c r="M61" s="28">
        <v>1329.64</v>
      </c>
      <c r="N61" s="42">
        <v>0.25</v>
      </c>
      <c r="O61" s="28">
        <f t="shared" si="4"/>
        <v>699.47416666666675</v>
      </c>
      <c r="P61" s="42">
        <v>1.54</v>
      </c>
      <c r="Q61" s="28">
        <f t="shared" si="5"/>
        <v>4308.7608666666674</v>
      </c>
      <c r="R61" s="28">
        <f t="shared" si="6"/>
        <v>7806.1317000000017</v>
      </c>
      <c r="S61" s="42">
        <v>0.03</v>
      </c>
      <c r="T61" s="28">
        <f t="shared" si="7"/>
        <v>234.18395100000004</v>
      </c>
      <c r="U61" s="28">
        <f t="shared" si="8"/>
        <v>8040.3156510000017</v>
      </c>
      <c r="V61" s="42">
        <v>0</v>
      </c>
      <c r="W61" s="28">
        <f t="shared" si="28"/>
        <v>0</v>
      </c>
      <c r="X61" s="29">
        <f t="shared" si="10"/>
        <v>8040.3156510000017</v>
      </c>
      <c r="Y61" s="29">
        <f t="shared" si="11"/>
        <v>8000</v>
      </c>
      <c r="Z61" s="29">
        <f t="shared" si="22"/>
        <v>9600</v>
      </c>
      <c r="AA61" s="23">
        <v>100</v>
      </c>
      <c r="AB61" s="28">
        <f t="shared" si="23"/>
        <v>18.399999999999999</v>
      </c>
      <c r="AC61" s="34"/>
      <c r="AD61" s="28">
        <f t="shared" si="12"/>
        <v>1839.9999999999998</v>
      </c>
      <c r="AE61" s="42">
        <v>0.27100000000000002</v>
      </c>
      <c r="AF61" s="28">
        <f t="shared" si="13"/>
        <v>498.64</v>
      </c>
      <c r="AG61" s="42">
        <v>0</v>
      </c>
      <c r="AH61" s="28">
        <f t="shared" si="14"/>
        <v>0</v>
      </c>
      <c r="AI61" s="28">
        <f t="shared" si="15"/>
        <v>2338.64</v>
      </c>
      <c r="AJ61" s="28">
        <v>0</v>
      </c>
      <c r="AK61" s="42">
        <v>0.03</v>
      </c>
      <c r="AL61" s="28">
        <f t="shared" si="16"/>
        <v>70.159199999999998</v>
      </c>
      <c r="AM61" s="28">
        <f t="shared" si="17"/>
        <v>2408.7991999999999</v>
      </c>
      <c r="AN61" s="42">
        <v>0</v>
      </c>
      <c r="AO61" s="28">
        <f t="shared" si="18"/>
        <v>0</v>
      </c>
      <c r="AP61" s="28">
        <f t="shared" si="19"/>
        <v>2408.7991999999999</v>
      </c>
      <c r="AQ61" s="28">
        <f t="shared" si="20"/>
        <v>2400</v>
      </c>
      <c r="AR61" s="30" t="s">
        <v>59</v>
      </c>
      <c r="AS61" s="23"/>
      <c r="AT61" s="28"/>
      <c r="AU61" s="34"/>
      <c r="AV61" s="34"/>
      <c r="AW61" s="42"/>
      <c r="AX61" s="34"/>
      <c r="AY61" s="43"/>
      <c r="AZ61" s="34"/>
      <c r="BA61" s="34"/>
      <c r="BB61" s="34"/>
      <c r="BC61" s="42"/>
      <c r="BD61" s="34"/>
      <c r="BE61" s="34"/>
      <c r="BF61" s="43"/>
      <c r="BG61" s="34"/>
      <c r="BH61" s="34"/>
      <c r="BI61" s="120"/>
      <c r="BJ61" s="28">
        <f t="shared" si="24"/>
        <v>2880</v>
      </c>
    </row>
    <row r="62" spans="1:62" s="46" customFormat="1" ht="15" x14ac:dyDescent="0.25">
      <c r="A62" s="103">
        <v>44</v>
      </c>
      <c r="B62" s="51" t="s">
        <v>366</v>
      </c>
      <c r="C62" s="21" t="s">
        <v>58</v>
      </c>
      <c r="D62" s="21" t="s">
        <v>77</v>
      </c>
      <c r="E62" s="22">
        <v>36</v>
      </c>
      <c r="F62" s="23">
        <v>80</v>
      </c>
      <c r="G62" s="47">
        <f t="shared" si="26"/>
        <v>116</v>
      </c>
      <c r="H62" s="47">
        <f t="shared" si="27"/>
        <v>36</v>
      </c>
      <c r="I62" s="28">
        <f t="shared" si="21"/>
        <v>289.78750000000002</v>
      </c>
      <c r="J62" s="28">
        <f t="shared" si="2"/>
        <v>10432.35</v>
      </c>
      <c r="K62" s="41">
        <v>15</v>
      </c>
      <c r="L62" s="28">
        <f t="shared" si="3"/>
        <v>695.49</v>
      </c>
      <c r="M62" s="28">
        <v>1303.57</v>
      </c>
      <c r="N62" s="42">
        <v>0.25</v>
      </c>
      <c r="O62" s="28">
        <f t="shared" si="4"/>
        <v>499.76499999999999</v>
      </c>
      <c r="P62" s="42">
        <v>1.54</v>
      </c>
      <c r="Q62" s="28">
        <f t="shared" si="5"/>
        <v>3078.5524</v>
      </c>
      <c r="R62" s="28">
        <f t="shared" si="6"/>
        <v>5577.3773999999994</v>
      </c>
      <c r="S62" s="42">
        <v>0.03</v>
      </c>
      <c r="T62" s="28">
        <f t="shared" si="7"/>
        <v>167.32132199999998</v>
      </c>
      <c r="U62" s="28">
        <f t="shared" si="8"/>
        <v>5744.6987219999992</v>
      </c>
      <c r="V62" s="42">
        <v>0</v>
      </c>
      <c r="W62" s="28">
        <f t="shared" si="28"/>
        <v>0</v>
      </c>
      <c r="X62" s="29">
        <f t="shared" si="10"/>
        <v>5744.6987219999992</v>
      </c>
      <c r="Y62" s="29">
        <f t="shared" si="11"/>
        <v>5700</v>
      </c>
      <c r="Z62" s="29">
        <f t="shared" si="22"/>
        <v>6840</v>
      </c>
      <c r="AA62" s="23">
        <v>80</v>
      </c>
      <c r="AB62" s="28">
        <f t="shared" si="23"/>
        <v>18.399999999999999</v>
      </c>
      <c r="AC62" s="34"/>
      <c r="AD62" s="28">
        <f t="shared" si="12"/>
        <v>1472</v>
      </c>
      <c r="AE62" s="42">
        <v>0.27100000000000002</v>
      </c>
      <c r="AF62" s="28">
        <f t="shared" si="13"/>
        <v>398.91200000000003</v>
      </c>
      <c r="AG62" s="42">
        <v>0</v>
      </c>
      <c r="AH62" s="28">
        <f t="shared" si="14"/>
        <v>0</v>
      </c>
      <c r="AI62" s="28">
        <f t="shared" si="15"/>
        <v>1870.912</v>
      </c>
      <c r="AJ62" s="28">
        <v>0</v>
      </c>
      <c r="AK62" s="42">
        <v>0.03</v>
      </c>
      <c r="AL62" s="28">
        <f t="shared" si="16"/>
        <v>56.127359999999996</v>
      </c>
      <c r="AM62" s="28">
        <f t="shared" si="17"/>
        <v>1927.03936</v>
      </c>
      <c r="AN62" s="42">
        <v>0</v>
      </c>
      <c r="AO62" s="28">
        <f t="shared" si="18"/>
        <v>0</v>
      </c>
      <c r="AP62" s="28">
        <f t="shared" si="19"/>
        <v>1927.03936</v>
      </c>
      <c r="AQ62" s="28">
        <f t="shared" si="20"/>
        <v>1900</v>
      </c>
      <c r="AR62" s="30" t="s">
        <v>59</v>
      </c>
      <c r="AS62" s="23"/>
      <c r="AT62" s="28"/>
      <c r="AU62" s="34"/>
      <c r="AV62" s="34"/>
      <c r="AW62" s="42"/>
      <c r="AX62" s="34"/>
      <c r="AY62" s="43"/>
      <c r="AZ62" s="34"/>
      <c r="BA62" s="34"/>
      <c r="BB62" s="34"/>
      <c r="BC62" s="42"/>
      <c r="BD62" s="34"/>
      <c r="BE62" s="34"/>
      <c r="BF62" s="43"/>
      <c r="BG62" s="34"/>
      <c r="BH62" s="34"/>
      <c r="BI62" s="120"/>
      <c r="BJ62" s="28">
        <f t="shared" si="24"/>
        <v>2280</v>
      </c>
    </row>
    <row r="63" spans="1:62" s="46" customFormat="1" ht="15" x14ac:dyDescent="0.25">
      <c r="A63" s="103">
        <v>45</v>
      </c>
      <c r="B63" s="51" t="s">
        <v>366</v>
      </c>
      <c r="C63" s="21" t="s">
        <v>339</v>
      </c>
      <c r="D63" s="21" t="s">
        <v>78</v>
      </c>
      <c r="E63" s="22">
        <v>80</v>
      </c>
      <c r="F63" s="23">
        <v>120</v>
      </c>
      <c r="G63" s="47">
        <f t="shared" si="26"/>
        <v>200</v>
      </c>
      <c r="H63" s="47">
        <f t="shared" si="27"/>
        <v>80</v>
      </c>
      <c r="I63" s="28">
        <f t="shared" si="21"/>
        <v>289.78750000000002</v>
      </c>
      <c r="J63" s="28">
        <f t="shared" si="2"/>
        <v>23183</v>
      </c>
      <c r="K63" s="41">
        <v>15</v>
      </c>
      <c r="L63" s="28">
        <f t="shared" si="3"/>
        <v>1545.5333333333333</v>
      </c>
      <c r="M63" s="28">
        <v>1329.64</v>
      </c>
      <c r="N63" s="42">
        <v>0.25</v>
      </c>
      <c r="O63" s="28">
        <f t="shared" si="4"/>
        <v>718.79333333333329</v>
      </c>
      <c r="P63" s="42">
        <v>1.54</v>
      </c>
      <c r="Q63" s="28">
        <f t="shared" si="5"/>
        <v>4427.7669333333333</v>
      </c>
      <c r="R63" s="28">
        <f t="shared" si="6"/>
        <v>8021.7335999999996</v>
      </c>
      <c r="S63" s="42">
        <v>0.03</v>
      </c>
      <c r="T63" s="28">
        <f t="shared" si="7"/>
        <v>240.65200799999997</v>
      </c>
      <c r="U63" s="28">
        <f t="shared" si="8"/>
        <v>8262.3856079999987</v>
      </c>
      <c r="V63" s="42">
        <v>0</v>
      </c>
      <c r="W63" s="28">
        <f t="shared" si="28"/>
        <v>0</v>
      </c>
      <c r="X63" s="29">
        <f t="shared" si="10"/>
        <v>8262.3856079999987</v>
      </c>
      <c r="Y63" s="29">
        <f t="shared" si="11"/>
        <v>8300</v>
      </c>
      <c r="Z63" s="29">
        <f t="shared" si="22"/>
        <v>9960</v>
      </c>
      <c r="AA63" s="23">
        <v>120</v>
      </c>
      <c r="AB63" s="28">
        <f t="shared" si="23"/>
        <v>18.399999999999999</v>
      </c>
      <c r="AC63" s="34"/>
      <c r="AD63" s="28">
        <f t="shared" si="12"/>
        <v>2208</v>
      </c>
      <c r="AE63" s="42">
        <v>0.27100000000000002</v>
      </c>
      <c r="AF63" s="28">
        <f t="shared" si="13"/>
        <v>598.36800000000005</v>
      </c>
      <c r="AG63" s="42">
        <v>0</v>
      </c>
      <c r="AH63" s="28">
        <f t="shared" si="14"/>
        <v>0</v>
      </c>
      <c r="AI63" s="28">
        <f t="shared" si="15"/>
        <v>2806.3679999999999</v>
      </c>
      <c r="AJ63" s="28">
        <v>0</v>
      </c>
      <c r="AK63" s="42">
        <v>0.03</v>
      </c>
      <c r="AL63" s="28">
        <f t="shared" si="16"/>
        <v>84.191040000000001</v>
      </c>
      <c r="AM63" s="28">
        <f t="shared" si="17"/>
        <v>2890.5590400000001</v>
      </c>
      <c r="AN63" s="42">
        <v>0</v>
      </c>
      <c r="AO63" s="28">
        <f t="shared" si="18"/>
        <v>0</v>
      </c>
      <c r="AP63" s="28">
        <f t="shared" si="19"/>
        <v>2890.5590400000001</v>
      </c>
      <c r="AQ63" s="28">
        <f t="shared" si="20"/>
        <v>2900</v>
      </c>
      <c r="AR63" s="30" t="s">
        <v>59</v>
      </c>
      <c r="AS63" s="23"/>
      <c r="AT63" s="28"/>
      <c r="AU63" s="34"/>
      <c r="AV63" s="34"/>
      <c r="AW63" s="42"/>
      <c r="AX63" s="34"/>
      <c r="AY63" s="43"/>
      <c r="AZ63" s="34"/>
      <c r="BA63" s="34"/>
      <c r="BB63" s="34"/>
      <c r="BC63" s="42"/>
      <c r="BD63" s="34"/>
      <c r="BE63" s="34"/>
      <c r="BF63" s="43"/>
      <c r="BG63" s="34"/>
      <c r="BH63" s="34"/>
      <c r="BI63" s="120"/>
      <c r="BJ63" s="28">
        <f t="shared" si="24"/>
        <v>3480</v>
      </c>
    </row>
    <row r="64" spans="1:62" s="46" customFormat="1" ht="15" x14ac:dyDescent="0.25">
      <c r="A64" s="103">
        <v>46</v>
      </c>
      <c r="B64" s="51" t="s">
        <v>79</v>
      </c>
      <c r="C64" s="21" t="s">
        <v>58</v>
      </c>
      <c r="D64" s="22">
        <v>2</v>
      </c>
      <c r="E64" s="21">
        <v>63</v>
      </c>
      <c r="F64" s="23">
        <v>154</v>
      </c>
      <c r="G64" s="47">
        <f t="shared" si="26"/>
        <v>217</v>
      </c>
      <c r="H64" s="50">
        <f t="shared" si="27"/>
        <v>63</v>
      </c>
      <c r="I64" s="28">
        <f t="shared" si="21"/>
        <v>289.78750000000002</v>
      </c>
      <c r="J64" s="28">
        <f t="shared" si="2"/>
        <v>18256.612500000003</v>
      </c>
      <c r="K64" s="41">
        <v>15</v>
      </c>
      <c r="L64" s="28">
        <f t="shared" si="3"/>
        <v>1217.1075000000003</v>
      </c>
      <c r="M64" s="28">
        <v>1329.64</v>
      </c>
      <c r="N64" s="42">
        <v>0.25</v>
      </c>
      <c r="O64" s="28">
        <f t="shared" si="4"/>
        <v>636.6868750000001</v>
      </c>
      <c r="P64" s="42">
        <v>1.54</v>
      </c>
      <c r="Q64" s="28">
        <f t="shared" si="5"/>
        <v>3921.9911500000007</v>
      </c>
      <c r="R64" s="28">
        <f t="shared" si="6"/>
        <v>7105.4255250000015</v>
      </c>
      <c r="S64" s="42">
        <v>0.03</v>
      </c>
      <c r="T64" s="28">
        <f t="shared" si="7"/>
        <v>213.16276575000003</v>
      </c>
      <c r="U64" s="28">
        <f t="shared" si="8"/>
        <v>7318.5882907500018</v>
      </c>
      <c r="V64" s="42">
        <v>0</v>
      </c>
      <c r="W64" s="28">
        <f t="shared" si="28"/>
        <v>0</v>
      </c>
      <c r="X64" s="29">
        <f t="shared" si="10"/>
        <v>7318.5882907500018</v>
      </c>
      <c r="Y64" s="29">
        <f t="shared" si="11"/>
        <v>7300</v>
      </c>
      <c r="Z64" s="29">
        <f t="shared" si="22"/>
        <v>8760</v>
      </c>
      <c r="AA64" s="23">
        <v>154</v>
      </c>
      <c r="AB64" s="28">
        <f t="shared" si="23"/>
        <v>18.399999999999999</v>
      </c>
      <c r="AC64" s="34"/>
      <c r="AD64" s="28">
        <f t="shared" si="12"/>
        <v>2833.6</v>
      </c>
      <c r="AE64" s="42">
        <v>0.27100000000000002</v>
      </c>
      <c r="AF64" s="28">
        <f t="shared" si="13"/>
        <v>767.90560000000005</v>
      </c>
      <c r="AG64" s="42">
        <v>0</v>
      </c>
      <c r="AH64" s="28">
        <f t="shared" si="14"/>
        <v>0</v>
      </c>
      <c r="AI64" s="28">
        <f t="shared" si="15"/>
        <v>3601.5056</v>
      </c>
      <c r="AJ64" s="28">
        <v>0</v>
      </c>
      <c r="AK64" s="42">
        <v>0.03</v>
      </c>
      <c r="AL64" s="28">
        <f t="shared" si="16"/>
        <v>108.04516799999999</v>
      </c>
      <c r="AM64" s="28">
        <f t="shared" si="17"/>
        <v>3709.5507680000001</v>
      </c>
      <c r="AN64" s="42">
        <v>0</v>
      </c>
      <c r="AO64" s="28">
        <f t="shared" si="18"/>
        <v>0</v>
      </c>
      <c r="AP64" s="28">
        <f t="shared" si="19"/>
        <v>3709.5507680000001</v>
      </c>
      <c r="AQ64" s="28">
        <f t="shared" si="20"/>
        <v>3700</v>
      </c>
      <c r="AR64" s="30" t="s">
        <v>59</v>
      </c>
      <c r="AS64" s="23"/>
      <c r="AT64" s="28"/>
      <c r="AU64" s="34"/>
      <c r="AV64" s="34"/>
      <c r="AW64" s="42"/>
      <c r="AX64" s="34"/>
      <c r="AY64" s="43"/>
      <c r="AZ64" s="34"/>
      <c r="BA64" s="34"/>
      <c r="BB64" s="34"/>
      <c r="BC64" s="42"/>
      <c r="BD64" s="34"/>
      <c r="BE64" s="34"/>
      <c r="BF64" s="43"/>
      <c r="BG64" s="34"/>
      <c r="BH64" s="34"/>
      <c r="BI64" s="120"/>
      <c r="BJ64" s="28">
        <f t="shared" si="24"/>
        <v>4440</v>
      </c>
    </row>
    <row r="65" spans="1:62" s="46" customFormat="1" ht="15" x14ac:dyDescent="0.25">
      <c r="A65" s="103">
        <v>47</v>
      </c>
      <c r="B65" s="51" t="s">
        <v>79</v>
      </c>
      <c r="C65" s="21" t="s">
        <v>61</v>
      </c>
      <c r="D65" s="21" t="s">
        <v>73</v>
      </c>
      <c r="E65" s="21">
        <v>32</v>
      </c>
      <c r="F65" s="23">
        <v>70</v>
      </c>
      <c r="G65" s="47">
        <f t="shared" si="26"/>
        <v>102</v>
      </c>
      <c r="H65" s="50">
        <f t="shared" si="27"/>
        <v>32</v>
      </c>
      <c r="I65" s="28">
        <f t="shared" si="21"/>
        <v>289.78750000000002</v>
      </c>
      <c r="J65" s="28">
        <f t="shared" si="2"/>
        <v>9273.2000000000007</v>
      </c>
      <c r="K65" s="41">
        <v>15</v>
      </c>
      <c r="L65" s="28">
        <f t="shared" si="3"/>
        <v>618.21333333333337</v>
      </c>
      <c r="M65" s="28">
        <v>1303.57</v>
      </c>
      <c r="N65" s="42">
        <v>0.25</v>
      </c>
      <c r="O65" s="28">
        <f t="shared" si="4"/>
        <v>480.44583333333333</v>
      </c>
      <c r="P65" s="42">
        <v>1.54</v>
      </c>
      <c r="Q65" s="28">
        <f t="shared" si="5"/>
        <v>2959.5463333333332</v>
      </c>
      <c r="R65" s="28">
        <f t="shared" si="6"/>
        <v>5361.7754999999997</v>
      </c>
      <c r="S65" s="42">
        <v>0.03</v>
      </c>
      <c r="T65" s="28">
        <f t="shared" si="7"/>
        <v>160.85326499999999</v>
      </c>
      <c r="U65" s="28">
        <f t="shared" si="8"/>
        <v>5522.6287649999995</v>
      </c>
      <c r="V65" s="42">
        <v>0</v>
      </c>
      <c r="W65" s="28">
        <f t="shared" si="28"/>
        <v>0</v>
      </c>
      <c r="X65" s="29">
        <f t="shared" si="10"/>
        <v>5522.6287649999995</v>
      </c>
      <c r="Y65" s="29">
        <f t="shared" si="11"/>
        <v>5500</v>
      </c>
      <c r="Z65" s="29">
        <f t="shared" si="22"/>
        <v>6600</v>
      </c>
      <c r="AA65" s="23">
        <v>70</v>
      </c>
      <c r="AB65" s="28">
        <f t="shared" si="23"/>
        <v>18.399999999999999</v>
      </c>
      <c r="AC65" s="34"/>
      <c r="AD65" s="28">
        <f t="shared" si="12"/>
        <v>1288</v>
      </c>
      <c r="AE65" s="42">
        <v>0.27100000000000002</v>
      </c>
      <c r="AF65" s="28">
        <f t="shared" si="13"/>
        <v>349.048</v>
      </c>
      <c r="AG65" s="42">
        <v>0</v>
      </c>
      <c r="AH65" s="28">
        <f t="shared" si="14"/>
        <v>0</v>
      </c>
      <c r="AI65" s="28">
        <f t="shared" si="15"/>
        <v>1637.048</v>
      </c>
      <c r="AJ65" s="28">
        <v>0</v>
      </c>
      <c r="AK65" s="42">
        <v>0.03</v>
      </c>
      <c r="AL65" s="28">
        <f t="shared" si="16"/>
        <v>49.111440000000002</v>
      </c>
      <c r="AM65" s="28">
        <f t="shared" si="17"/>
        <v>1686.1594399999999</v>
      </c>
      <c r="AN65" s="42">
        <v>0</v>
      </c>
      <c r="AO65" s="28">
        <f t="shared" si="18"/>
        <v>0</v>
      </c>
      <c r="AP65" s="28">
        <f t="shared" si="19"/>
        <v>1686.1594399999999</v>
      </c>
      <c r="AQ65" s="28">
        <f t="shared" si="20"/>
        <v>1700</v>
      </c>
      <c r="AR65" s="30" t="s">
        <v>59</v>
      </c>
      <c r="AS65" s="23"/>
      <c r="AT65" s="28"/>
      <c r="AU65" s="34"/>
      <c r="AV65" s="34"/>
      <c r="AW65" s="42"/>
      <c r="AX65" s="34"/>
      <c r="AY65" s="43"/>
      <c r="AZ65" s="34"/>
      <c r="BA65" s="34"/>
      <c r="BB65" s="34"/>
      <c r="BC65" s="42"/>
      <c r="BD65" s="34"/>
      <c r="BE65" s="34"/>
      <c r="BF65" s="43"/>
      <c r="BG65" s="34"/>
      <c r="BH65" s="34"/>
      <c r="BI65" s="120"/>
      <c r="BJ65" s="28">
        <f t="shared" si="24"/>
        <v>2040</v>
      </c>
    </row>
    <row r="66" spans="1:62" s="46" customFormat="1" ht="15" x14ac:dyDescent="0.25">
      <c r="A66" s="103">
        <v>48</v>
      </c>
      <c r="B66" s="51" t="s">
        <v>79</v>
      </c>
      <c r="C66" s="21" t="s">
        <v>329</v>
      </c>
      <c r="D66" s="21" t="s">
        <v>78</v>
      </c>
      <c r="E66" s="21" t="s">
        <v>327</v>
      </c>
      <c r="F66" s="23" t="s">
        <v>158</v>
      </c>
      <c r="G66" s="47">
        <f t="shared" si="26"/>
        <v>180</v>
      </c>
      <c r="H66" s="48" t="str">
        <f t="shared" si="27"/>
        <v>60</v>
      </c>
      <c r="I66" s="28">
        <f t="shared" si="21"/>
        <v>289.78750000000002</v>
      </c>
      <c r="J66" s="28">
        <f t="shared" si="2"/>
        <v>17387.25</v>
      </c>
      <c r="K66" s="41">
        <v>15</v>
      </c>
      <c r="L66" s="28">
        <f t="shared" si="3"/>
        <v>1159.1500000000001</v>
      </c>
      <c r="M66" s="28">
        <v>1329.6433333333332</v>
      </c>
      <c r="N66" s="42">
        <v>0.25</v>
      </c>
      <c r="O66" s="28">
        <f t="shared" si="4"/>
        <v>622.19833333333327</v>
      </c>
      <c r="P66" s="42">
        <v>1.54</v>
      </c>
      <c r="Q66" s="28">
        <f t="shared" si="5"/>
        <v>3832.7417333333328</v>
      </c>
      <c r="R66" s="28">
        <f t="shared" si="6"/>
        <v>6943.7333999999992</v>
      </c>
      <c r="S66" s="42">
        <v>0.03</v>
      </c>
      <c r="T66" s="28">
        <f t="shared" si="7"/>
        <v>208.31200199999998</v>
      </c>
      <c r="U66" s="28">
        <f t="shared" si="8"/>
        <v>7152.0454019999988</v>
      </c>
      <c r="V66" s="42">
        <v>0</v>
      </c>
      <c r="W66" s="28">
        <f t="shared" si="28"/>
        <v>0</v>
      </c>
      <c r="X66" s="29">
        <f t="shared" si="10"/>
        <v>7152.0454019999988</v>
      </c>
      <c r="Y66" s="29">
        <f t="shared" si="11"/>
        <v>7200</v>
      </c>
      <c r="Z66" s="29">
        <f t="shared" si="22"/>
        <v>8640</v>
      </c>
      <c r="AA66" s="23" t="s">
        <v>158</v>
      </c>
      <c r="AB66" s="28">
        <f t="shared" si="23"/>
        <v>18.399999999999999</v>
      </c>
      <c r="AC66" s="34"/>
      <c r="AD66" s="28">
        <f t="shared" si="12"/>
        <v>2208</v>
      </c>
      <c r="AE66" s="42">
        <v>0.27100000000000002</v>
      </c>
      <c r="AF66" s="28">
        <f t="shared" si="13"/>
        <v>598.36800000000005</v>
      </c>
      <c r="AG66" s="42">
        <v>0</v>
      </c>
      <c r="AH66" s="28">
        <f t="shared" si="14"/>
        <v>0</v>
      </c>
      <c r="AI66" s="28">
        <f t="shared" si="15"/>
        <v>2806.3679999999999</v>
      </c>
      <c r="AJ66" s="28">
        <v>0</v>
      </c>
      <c r="AK66" s="42">
        <v>0.03</v>
      </c>
      <c r="AL66" s="28">
        <f t="shared" si="16"/>
        <v>84.191040000000001</v>
      </c>
      <c r="AM66" s="28">
        <f t="shared" si="17"/>
        <v>2890.5590400000001</v>
      </c>
      <c r="AN66" s="42">
        <v>0</v>
      </c>
      <c r="AO66" s="28">
        <f t="shared" si="18"/>
        <v>0</v>
      </c>
      <c r="AP66" s="28">
        <f t="shared" si="19"/>
        <v>2890.5590400000001</v>
      </c>
      <c r="AQ66" s="28">
        <f t="shared" si="20"/>
        <v>2900</v>
      </c>
      <c r="AR66" s="30"/>
      <c r="AS66" s="23"/>
      <c r="AT66" s="28"/>
      <c r="AU66" s="34"/>
      <c r="AV66" s="34"/>
      <c r="AW66" s="42"/>
      <c r="AX66" s="34"/>
      <c r="AY66" s="43"/>
      <c r="AZ66" s="34"/>
      <c r="BA66" s="34"/>
      <c r="BB66" s="34"/>
      <c r="BC66" s="42"/>
      <c r="BD66" s="34"/>
      <c r="BE66" s="34"/>
      <c r="BF66" s="43"/>
      <c r="BG66" s="34"/>
      <c r="BH66" s="34"/>
      <c r="BI66" s="120"/>
      <c r="BJ66" s="28">
        <f t="shared" si="24"/>
        <v>3480</v>
      </c>
    </row>
    <row r="67" spans="1:62" s="46" customFormat="1" ht="15" x14ac:dyDescent="0.25">
      <c r="A67" s="103">
        <v>49</v>
      </c>
      <c r="B67" s="51" t="s">
        <v>80</v>
      </c>
      <c r="C67" s="21" t="s">
        <v>58</v>
      </c>
      <c r="D67" s="21" t="s">
        <v>81</v>
      </c>
      <c r="E67" s="21">
        <v>62</v>
      </c>
      <c r="F67" s="23">
        <v>184</v>
      </c>
      <c r="G67" s="47">
        <f t="shared" si="26"/>
        <v>246</v>
      </c>
      <c r="H67" s="50">
        <f t="shared" si="27"/>
        <v>62</v>
      </c>
      <c r="I67" s="28">
        <f t="shared" si="21"/>
        <v>289.78750000000002</v>
      </c>
      <c r="J67" s="28">
        <f t="shared" si="2"/>
        <v>17966.825000000001</v>
      </c>
      <c r="K67" s="41">
        <v>15</v>
      </c>
      <c r="L67" s="28">
        <f t="shared" si="3"/>
        <v>1197.7883333333334</v>
      </c>
      <c r="M67" s="28">
        <v>1329.64</v>
      </c>
      <c r="N67" s="42">
        <v>0.25</v>
      </c>
      <c r="O67" s="28">
        <f t="shared" si="4"/>
        <v>631.85708333333332</v>
      </c>
      <c r="P67" s="42">
        <v>1.54</v>
      </c>
      <c r="Q67" s="28">
        <f t="shared" si="5"/>
        <v>3892.2396333333331</v>
      </c>
      <c r="R67" s="28">
        <f t="shared" si="6"/>
        <v>7051.5250500000002</v>
      </c>
      <c r="S67" s="42">
        <v>0.03</v>
      </c>
      <c r="T67" s="28">
        <f t="shared" si="7"/>
        <v>211.54575149999999</v>
      </c>
      <c r="U67" s="28">
        <f t="shared" si="8"/>
        <v>7263.0708015</v>
      </c>
      <c r="V67" s="42">
        <v>0</v>
      </c>
      <c r="W67" s="28">
        <f t="shared" si="28"/>
        <v>0</v>
      </c>
      <c r="X67" s="29">
        <f t="shared" si="10"/>
        <v>7263.0708015</v>
      </c>
      <c r="Y67" s="29">
        <f t="shared" si="11"/>
        <v>7300</v>
      </c>
      <c r="Z67" s="29">
        <f t="shared" si="22"/>
        <v>8760</v>
      </c>
      <c r="AA67" s="23">
        <v>184</v>
      </c>
      <c r="AB67" s="28">
        <f t="shared" si="23"/>
        <v>18.399999999999999</v>
      </c>
      <c r="AC67" s="34"/>
      <c r="AD67" s="28">
        <f t="shared" si="12"/>
        <v>3385.6</v>
      </c>
      <c r="AE67" s="42">
        <v>0.27100000000000002</v>
      </c>
      <c r="AF67" s="28">
        <f t="shared" si="13"/>
        <v>917.49760000000003</v>
      </c>
      <c r="AG67" s="42">
        <v>0</v>
      </c>
      <c r="AH67" s="28">
        <f t="shared" si="14"/>
        <v>0</v>
      </c>
      <c r="AI67" s="28">
        <f t="shared" si="15"/>
        <v>4303.0976000000001</v>
      </c>
      <c r="AJ67" s="28">
        <v>0</v>
      </c>
      <c r="AK67" s="42">
        <v>0.03</v>
      </c>
      <c r="AL67" s="28">
        <f t="shared" si="16"/>
        <v>129.092928</v>
      </c>
      <c r="AM67" s="28">
        <f t="shared" si="17"/>
        <v>4432.1905280000001</v>
      </c>
      <c r="AN67" s="42">
        <v>0</v>
      </c>
      <c r="AO67" s="28">
        <f t="shared" si="18"/>
        <v>0</v>
      </c>
      <c r="AP67" s="28">
        <f t="shared" si="19"/>
        <v>4432.1905280000001</v>
      </c>
      <c r="AQ67" s="28">
        <f t="shared" si="20"/>
        <v>4400</v>
      </c>
      <c r="AR67" s="30" t="s">
        <v>59</v>
      </c>
      <c r="AS67" s="23"/>
      <c r="AT67" s="28"/>
      <c r="AU67" s="34"/>
      <c r="AV67" s="34"/>
      <c r="AW67" s="42"/>
      <c r="AX67" s="34"/>
      <c r="AY67" s="43"/>
      <c r="AZ67" s="34"/>
      <c r="BA67" s="34"/>
      <c r="BB67" s="34"/>
      <c r="BC67" s="42"/>
      <c r="BD67" s="34"/>
      <c r="BE67" s="34"/>
      <c r="BF67" s="43"/>
      <c r="BG67" s="34"/>
      <c r="BH67" s="34"/>
      <c r="BI67" s="120"/>
      <c r="BJ67" s="28">
        <f t="shared" si="24"/>
        <v>5280</v>
      </c>
    </row>
    <row r="68" spans="1:62" s="46" customFormat="1" ht="15" x14ac:dyDescent="0.25">
      <c r="A68" s="103">
        <v>50</v>
      </c>
      <c r="B68" s="51" t="s">
        <v>80</v>
      </c>
      <c r="C68" s="21" t="s">
        <v>61</v>
      </c>
      <c r="D68" s="21" t="s">
        <v>78</v>
      </c>
      <c r="E68" s="21">
        <v>56</v>
      </c>
      <c r="F68" s="40">
        <v>128</v>
      </c>
      <c r="G68" s="47">
        <f t="shared" si="26"/>
        <v>184</v>
      </c>
      <c r="H68" s="50">
        <f t="shared" si="27"/>
        <v>56</v>
      </c>
      <c r="I68" s="28">
        <f t="shared" si="21"/>
        <v>289.78750000000002</v>
      </c>
      <c r="J68" s="28">
        <f t="shared" si="2"/>
        <v>16228.100000000002</v>
      </c>
      <c r="K68" s="41">
        <v>15</v>
      </c>
      <c r="L68" s="28">
        <f t="shared" si="3"/>
        <v>1081.8733333333334</v>
      </c>
      <c r="M68" s="28">
        <v>1329.64</v>
      </c>
      <c r="N68" s="42">
        <v>0.25</v>
      </c>
      <c r="O68" s="28">
        <f t="shared" si="4"/>
        <v>602.87833333333333</v>
      </c>
      <c r="P68" s="42">
        <v>1.54</v>
      </c>
      <c r="Q68" s="28">
        <f t="shared" si="5"/>
        <v>3713.7305333333334</v>
      </c>
      <c r="R68" s="28">
        <f t="shared" si="6"/>
        <v>6728.1221999999998</v>
      </c>
      <c r="S68" s="42">
        <v>0.03</v>
      </c>
      <c r="T68" s="28">
        <f t="shared" si="7"/>
        <v>201.84366599999998</v>
      </c>
      <c r="U68" s="28">
        <f t="shared" si="8"/>
        <v>6929.9658659999996</v>
      </c>
      <c r="V68" s="42">
        <v>0</v>
      </c>
      <c r="W68" s="28">
        <f t="shared" si="28"/>
        <v>0</v>
      </c>
      <c r="X68" s="29">
        <f t="shared" si="10"/>
        <v>6929.9658659999996</v>
      </c>
      <c r="Y68" s="29">
        <f t="shared" si="11"/>
        <v>6900</v>
      </c>
      <c r="Z68" s="29">
        <f t="shared" si="22"/>
        <v>8280</v>
      </c>
      <c r="AA68" s="40">
        <v>128</v>
      </c>
      <c r="AB68" s="28">
        <f t="shared" si="23"/>
        <v>18.399999999999999</v>
      </c>
      <c r="AC68" s="34"/>
      <c r="AD68" s="28">
        <f t="shared" si="12"/>
        <v>2355.1999999999998</v>
      </c>
      <c r="AE68" s="42">
        <v>0.27100000000000002</v>
      </c>
      <c r="AF68" s="28">
        <f t="shared" si="13"/>
        <v>638.25919999999996</v>
      </c>
      <c r="AG68" s="42">
        <v>0</v>
      </c>
      <c r="AH68" s="28">
        <f t="shared" si="14"/>
        <v>0</v>
      </c>
      <c r="AI68" s="28">
        <f t="shared" si="15"/>
        <v>2993.4591999999998</v>
      </c>
      <c r="AJ68" s="28">
        <v>0</v>
      </c>
      <c r="AK68" s="42">
        <v>0.03</v>
      </c>
      <c r="AL68" s="28">
        <f t="shared" si="16"/>
        <v>89.803775999999985</v>
      </c>
      <c r="AM68" s="28">
        <f t="shared" si="17"/>
        <v>3083.262976</v>
      </c>
      <c r="AN68" s="42">
        <v>0</v>
      </c>
      <c r="AO68" s="28">
        <f t="shared" si="18"/>
        <v>0</v>
      </c>
      <c r="AP68" s="28">
        <f t="shared" si="19"/>
        <v>3083.262976</v>
      </c>
      <c r="AQ68" s="28">
        <f t="shared" si="20"/>
        <v>3100</v>
      </c>
      <c r="AR68" s="30" t="s">
        <v>59</v>
      </c>
      <c r="AS68" s="23"/>
      <c r="AT68" s="28"/>
      <c r="AU68" s="34"/>
      <c r="AV68" s="34"/>
      <c r="AW68" s="42"/>
      <c r="AX68" s="34"/>
      <c r="AY68" s="43"/>
      <c r="AZ68" s="34"/>
      <c r="BA68" s="34"/>
      <c r="BB68" s="34"/>
      <c r="BC68" s="42"/>
      <c r="BD68" s="34"/>
      <c r="BE68" s="34"/>
      <c r="BF68" s="43"/>
      <c r="BG68" s="34"/>
      <c r="BH68" s="34"/>
      <c r="BI68" s="120"/>
      <c r="BJ68" s="28">
        <f t="shared" si="24"/>
        <v>3720</v>
      </c>
    </row>
    <row r="69" spans="1:62" s="46" customFormat="1" ht="15" x14ac:dyDescent="0.25">
      <c r="A69" s="103">
        <v>51</v>
      </c>
      <c r="B69" s="51" t="s">
        <v>80</v>
      </c>
      <c r="C69" s="21" t="s">
        <v>329</v>
      </c>
      <c r="D69" s="21" t="s">
        <v>78</v>
      </c>
      <c r="E69" s="21" t="s">
        <v>327</v>
      </c>
      <c r="F69" s="40">
        <v>120</v>
      </c>
      <c r="G69" s="47">
        <f t="shared" si="26"/>
        <v>180</v>
      </c>
      <c r="H69" s="48" t="str">
        <f t="shared" si="27"/>
        <v>60</v>
      </c>
      <c r="I69" s="28">
        <f t="shared" si="21"/>
        <v>289.78750000000002</v>
      </c>
      <c r="J69" s="28">
        <f t="shared" si="2"/>
        <v>17387.25</v>
      </c>
      <c r="K69" s="41">
        <v>15</v>
      </c>
      <c r="L69" s="28">
        <f t="shared" si="3"/>
        <v>1159.1500000000001</v>
      </c>
      <c r="M69" s="28">
        <v>1329.6433333333332</v>
      </c>
      <c r="N69" s="42">
        <v>0.25</v>
      </c>
      <c r="O69" s="28">
        <f t="shared" si="4"/>
        <v>622.19833333333327</v>
      </c>
      <c r="P69" s="42">
        <v>1.54</v>
      </c>
      <c r="Q69" s="28">
        <f t="shared" si="5"/>
        <v>3832.7417333333328</v>
      </c>
      <c r="R69" s="28">
        <f t="shared" si="6"/>
        <v>6943.7333999999992</v>
      </c>
      <c r="S69" s="42">
        <v>0.03</v>
      </c>
      <c r="T69" s="28">
        <f t="shared" si="7"/>
        <v>208.31200199999998</v>
      </c>
      <c r="U69" s="28">
        <f t="shared" si="8"/>
        <v>7152.0454019999988</v>
      </c>
      <c r="V69" s="42">
        <v>0</v>
      </c>
      <c r="W69" s="28">
        <f t="shared" si="28"/>
        <v>0</v>
      </c>
      <c r="X69" s="29">
        <f t="shared" si="10"/>
        <v>7152.0454019999988</v>
      </c>
      <c r="Y69" s="29">
        <f t="shared" si="11"/>
        <v>7200</v>
      </c>
      <c r="Z69" s="29">
        <f t="shared" si="22"/>
        <v>8640</v>
      </c>
      <c r="AA69" s="40">
        <v>120</v>
      </c>
      <c r="AB69" s="28">
        <f t="shared" si="23"/>
        <v>18.399999999999999</v>
      </c>
      <c r="AC69" s="34"/>
      <c r="AD69" s="28">
        <f t="shared" si="12"/>
        <v>2208</v>
      </c>
      <c r="AE69" s="42">
        <v>0.27100000000000002</v>
      </c>
      <c r="AF69" s="28">
        <f t="shared" si="13"/>
        <v>598.36800000000005</v>
      </c>
      <c r="AG69" s="42">
        <v>0</v>
      </c>
      <c r="AH69" s="28">
        <f t="shared" si="14"/>
        <v>0</v>
      </c>
      <c r="AI69" s="28">
        <f t="shared" si="15"/>
        <v>2806.3679999999999</v>
      </c>
      <c r="AJ69" s="28">
        <v>0</v>
      </c>
      <c r="AK69" s="42">
        <v>0.03</v>
      </c>
      <c r="AL69" s="28">
        <f t="shared" si="16"/>
        <v>84.191040000000001</v>
      </c>
      <c r="AM69" s="28">
        <f t="shared" si="17"/>
        <v>2890.5590400000001</v>
      </c>
      <c r="AN69" s="42">
        <v>0</v>
      </c>
      <c r="AO69" s="28">
        <f t="shared" si="18"/>
        <v>0</v>
      </c>
      <c r="AP69" s="28">
        <f t="shared" si="19"/>
        <v>2890.5590400000001</v>
      </c>
      <c r="AQ69" s="28">
        <f t="shared" si="20"/>
        <v>2900</v>
      </c>
      <c r="AR69" s="30"/>
      <c r="AS69" s="23"/>
      <c r="AT69" s="28"/>
      <c r="AU69" s="34"/>
      <c r="AV69" s="34"/>
      <c r="AW69" s="42"/>
      <c r="AX69" s="34"/>
      <c r="AY69" s="43"/>
      <c r="AZ69" s="34"/>
      <c r="BA69" s="34"/>
      <c r="BB69" s="34"/>
      <c r="BC69" s="42"/>
      <c r="BD69" s="34"/>
      <c r="BE69" s="34"/>
      <c r="BF69" s="43"/>
      <c r="BG69" s="34"/>
      <c r="BH69" s="34"/>
      <c r="BI69" s="120"/>
      <c r="BJ69" s="28">
        <f t="shared" si="24"/>
        <v>3480</v>
      </c>
    </row>
    <row r="70" spans="1:62" s="46" customFormat="1" ht="15" x14ac:dyDescent="0.25">
      <c r="A70" s="103">
        <v>52</v>
      </c>
      <c r="B70" s="51" t="s">
        <v>82</v>
      </c>
      <c r="C70" s="21" t="s">
        <v>58</v>
      </c>
      <c r="D70" s="22">
        <v>2</v>
      </c>
      <c r="E70" s="21">
        <v>108</v>
      </c>
      <c r="F70" s="23">
        <v>202</v>
      </c>
      <c r="G70" s="47">
        <f t="shared" si="26"/>
        <v>310</v>
      </c>
      <c r="H70" s="50">
        <f t="shared" si="27"/>
        <v>108</v>
      </c>
      <c r="I70" s="28">
        <f t="shared" si="21"/>
        <v>289.78750000000002</v>
      </c>
      <c r="J70" s="28">
        <f t="shared" si="2"/>
        <v>31297.050000000003</v>
      </c>
      <c r="K70" s="41">
        <v>15</v>
      </c>
      <c r="L70" s="28">
        <f t="shared" si="3"/>
        <v>2086.4700000000003</v>
      </c>
      <c r="M70" s="28">
        <v>1355.71</v>
      </c>
      <c r="N70" s="42">
        <v>0.25</v>
      </c>
      <c r="O70" s="28">
        <f t="shared" si="4"/>
        <v>860.54500000000007</v>
      </c>
      <c r="P70" s="42">
        <v>1.54</v>
      </c>
      <c r="Q70" s="28">
        <f t="shared" si="5"/>
        <v>5300.9572000000007</v>
      </c>
      <c r="R70" s="28">
        <f t="shared" si="6"/>
        <v>9603.6822000000011</v>
      </c>
      <c r="S70" s="42">
        <v>0.03</v>
      </c>
      <c r="T70" s="28">
        <f t="shared" si="7"/>
        <v>288.11046600000003</v>
      </c>
      <c r="U70" s="28">
        <f t="shared" si="8"/>
        <v>9891.7926660000012</v>
      </c>
      <c r="V70" s="42">
        <v>0</v>
      </c>
      <c r="W70" s="28">
        <f t="shared" si="28"/>
        <v>0</v>
      </c>
      <c r="X70" s="29">
        <f t="shared" si="10"/>
        <v>9891.7926660000012</v>
      </c>
      <c r="Y70" s="29">
        <f t="shared" si="11"/>
        <v>9900</v>
      </c>
      <c r="Z70" s="29">
        <f t="shared" si="22"/>
        <v>11880</v>
      </c>
      <c r="AA70" s="23">
        <v>202</v>
      </c>
      <c r="AB70" s="28">
        <f t="shared" si="23"/>
        <v>18.399999999999999</v>
      </c>
      <c r="AC70" s="34"/>
      <c r="AD70" s="28">
        <f t="shared" si="12"/>
        <v>3716.7999999999997</v>
      </c>
      <c r="AE70" s="42">
        <v>0.27100000000000002</v>
      </c>
      <c r="AF70" s="28">
        <f t="shared" si="13"/>
        <v>1007.2528</v>
      </c>
      <c r="AG70" s="42">
        <v>0</v>
      </c>
      <c r="AH70" s="28">
        <f t="shared" si="14"/>
        <v>0</v>
      </c>
      <c r="AI70" s="28">
        <f t="shared" si="15"/>
        <v>4724.0527999999995</v>
      </c>
      <c r="AJ70" s="28">
        <v>0</v>
      </c>
      <c r="AK70" s="42">
        <v>0.03</v>
      </c>
      <c r="AL70" s="28">
        <f t="shared" si="16"/>
        <v>141.72158399999998</v>
      </c>
      <c r="AM70" s="28">
        <f t="shared" si="17"/>
        <v>4865.7743839999994</v>
      </c>
      <c r="AN70" s="42">
        <v>0</v>
      </c>
      <c r="AO70" s="28">
        <f t="shared" si="18"/>
        <v>0</v>
      </c>
      <c r="AP70" s="28">
        <f t="shared" si="19"/>
        <v>4865.7743839999994</v>
      </c>
      <c r="AQ70" s="28">
        <f t="shared" si="20"/>
        <v>4900</v>
      </c>
      <c r="AR70" s="30" t="s">
        <v>59</v>
      </c>
      <c r="AS70" s="23"/>
      <c r="AT70" s="28"/>
      <c r="AU70" s="34"/>
      <c r="AV70" s="34"/>
      <c r="AW70" s="42"/>
      <c r="AX70" s="34"/>
      <c r="AY70" s="43"/>
      <c r="AZ70" s="34"/>
      <c r="BA70" s="34"/>
      <c r="BB70" s="34"/>
      <c r="BC70" s="42"/>
      <c r="BD70" s="34"/>
      <c r="BE70" s="34"/>
      <c r="BF70" s="43"/>
      <c r="BG70" s="34"/>
      <c r="BH70" s="34"/>
      <c r="BI70" s="120"/>
      <c r="BJ70" s="28">
        <f t="shared" si="24"/>
        <v>5880</v>
      </c>
    </row>
    <row r="71" spans="1:62" s="46" customFormat="1" ht="15" x14ac:dyDescent="0.25">
      <c r="A71" s="103">
        <v>53</v>
      </c>
      <c r="B71" s="51" t="s">
        <v>82</v>
      </c>
      <c r="C71" s="21" t="s">
        <v>61</v>
      </c>
      <c r="D71" s="21" t="s">
        <v>73</v>
      </c>
      <c r="E71" s="21">
        <v>72</v>
      </c>
      <c r="F71" s="23">
        <v>91</v>
      </c>
      <c r="G71" s="47">
        <f t="shared" si="26"/>
        <v>163</v>
      </c>
      <c r="H71" s="50">
        <f t="shared" si="27"/>
        <v>72</v>
      </c>
      <c r="I71" s="28">
        <f t="shared" si="21"/>
        <v>289.78750000000002</v>
      </c>
      <c r="J71" s="28">
        <f t="shared" si="2"/>
        <v>20864.7</v>
      </c>
      <c r="K71" s="41">
        <v>15</v>
      </c>
      <c r="L71" s="28">
        <f t="shared" si="3"/>
        <v>1390.98</v>
      </c>
      <c r="M71" s="28">
        <v>1303.57</v>
      </c>
      <c r="N71" s="42">
        <v>0.25</v>
      </c>
      <c r="O71" s="28">
        <f t="shared" si="4"/>
        <v>673.63750000000005</v>
      </c>
      <c r="P71" s="42">
        <v>1.54</v>
      </c>
      <c r="Q71" s="28">
        <f t="shared" si="5"/>
        <v>4149.607</v>
      </c>
      <c r="R71" s="28">
        <f t="shared" si="6"/>
        <v>7517.7945</v>
      </c>
      <c r="S71" s="42">
        <v>0.03</v>
      </c>
      <c r="T71" s="28">
        <f t="shared" si="7"/>
        <v>225.53383499999998</v>
      </c>
      <c r="U71" s="28">
        <f t="shared" si="8"/>
        <v>7743.3283350000002</v>
      </c>
      <c r="V71" s="42">
        <v>0</v>
      </c>
      <c r="W71" s="28">
        <f t="shared" si="28"/>
        <v>0</v>
      </c>
      <c r="X71" s="29">
        <f t="shared" si="10"/>
        <v>7743.3283350000002</v>
      </c>
      <c r="Y71" s="29">
        <f t="shared" si="11"/>
        <v>7700</v>
      </c>
      <c r="Z71" s="29">
        <f t="shared" si="22"/>
        <v>9240</v>
      </c>
      <c r="AA71" s="23">
        <v>91</v>
      </c>
      <c r="AB71" s="28">
        <f t="shared" si="23"/>
        <v>18.399999999999999</v>
      </c>
      <c r="AC71" s="34"/>
      <c r="AD71" s="28">
        <f t="shared" si="12"/>
        <v>1674.3999999999999</v>
      </c>
      <c r="AE71" s="42">
        <v>0.27100000000000002</v>
      </c>
      <c r="AF71" s="28">
        <f t="shared" si="13"/>
        <v>453.76240000000001</v>
      </c>
      <c r="AG71" s="42">
        <v>0</v>
      </c>
      <c r="AH71" s="28">
        <f t="shared" si="14"/>
        <v>0</v>
      </c>
      <c r="AI71" s="28">
        <f t="shared" si="15"/>
        <v>2128.1623999999997</v>
      </c>
      <c r="AJ71" s="28">
        <v>0</v>
      </c>
      <c r="AK71" s="42">
        <v>0.03</v>
      </c>
      <c r="AL71" s="28">
        <f t="shared" si="16"/>
        <v>63.844871999999988</v>
      </c>
      <c r="AM71" s="28">
        <f t="shared" si="17"/>
        <v>2192.0072719999998</v>
      </c>
      <c r="AN71" s="42">
        <v>0</v>
      </c>
      <c r="AO71" s="28">
        <f t="shared" si="18"/>
        <v>0</v>
      </c>
      <c r="AP71" s="28">
        <f t="shared" si="19"/>
        <v>2192.0072719999998</v>
      </c>
      <c r="AQ71" s="28">
        <f t="shared" si="20"/>
        <v>2200</v>
      </c>
      <c r="AR71" s="30" t="s">
        <v>59</v>
      </c>
      <c r="AS71" s="23"/>
      <c r="AT71" s="28"/>
      <c r="AU71" s="34"/>
      <c r="AV71" s="34"/>
      <c r="AW71" s="42"/>
      <c r="AX71" s="34"/>
      <c r="AY71" s="43"/>
      <c r="AZ71" s="34"/>
      <c r="BA71" s="34"/>
      <c r="BB71" s="34"/>
      <c r="BC71" s="42"/>
      <c r="BD71" s="34"/>
      <c r="BE71" s="34"/>
      <c r="BF71" s="43"/>
      <c r="BG71" s="34"/>
      <c r="BH71" s="34"/>
      <c r="BI71" s="120"/>
      <c r="BJ71" s="28">
        <f t="shared" si="24"/>
        <v>2640</v>
      </c>
    </row>
    <row r="72" spans="1:62" s="46" customFormat="1" ht="15" x14ac:dyDescent="0.2">
      <c r="A72" s="103">
        <v>54</v>
      </c>
      <c r="B72" s="51" t="s">
        <v>82</v>
      </c>
      <c r="C72" s="21" t="s">
        <v>329</v>
      </c>
      <c r="D72" s="21" t="s">
        <v>78</v>
      </c>
      <c r="E72" s="21" t="s">
        <v>327</v>
      </c>
      <c r="F72" s="23" t="s">
        <v>158</v>
      </c>
      <c r="G72" s="47">
        <f t="shared" si="26"/>
        <v>180</v>
      </c>
      <c r="H72" s="67" t="str">
        <f t="shared" si="27"/>
        <v>60</v>
      </c>
      <c r="I72" s="28">
        <f t="shared" si="21"/>
        <v>289.78750000000002</v>
      </c>
      <c r="J72" s="28">
        <f t="shared" si="2"/>
        <v>17387.25</v>
      </c>
      <c r="K72" s="41">
        <v>15</v>
      </c>
      <c r="L72" s="28">
        <f t="shared" si="3"/>
        <v>1159.1500000000001</v>
      </c>
      <c r="M72" s="28">
        <v>1329.64</v>
      </c>
      <c r="N72" s="42">
        <v>0.25</v>
      </c>
      <c r="O72" s="28">
        <f t="shared" si="4"/>
        <v>622.19749999999999</v>
      </c>
      <c r="P72" s="42">
        <v>1.54</v>
      </c>
      <c r="Q72" s="28">
        <f t="shared" si="5"/>
        <v>3832.7366000000002</v>
      </c>
      <c r="R72" s="28">
        <f t="shared" si="6"/>
        <v>6943.7241000000004</v>
      </c>
      <c r="S72" s="42">
        <v>0.03</v>
      </c>
      <c r="T72" s="28">
        <f t="shared" si="7"/>
        <v>208.311723</v>
      </c>
      <c r="U72" s="28">
        <f t="shared" si="8"/>
        <v>7152.0358230000002</v>
      </c>
      <c r="V72" s="42">
        <v>0</v>
      </c>
      <c r="W72" s="28">
        <f t="shared" si="28"/>
        <v>0</v>
      </c>
      <c r="X72" s="29">
        <f t="shared" si="10"/>
        <v>7152.0358230000002</v>
      </c>
      <c r="Y72" s="29">
        <f t="shared" si="11"/>
        <v>7200</v>
      </c>
      <c r="Z72" s="29">
        <f t="shared" si="22"/>
        <v>8640</v>
      </c>
      <c r="AA72" s="23" t="s">
        <v>158</v>
      </c>
      <c r="AB72" s="28">
        <f t="shared" si="23"/>
        <v>18.399999999999999</v>
      </c>
      <c r="AC72" s="34"/>
      <c r="AD72" s="28">
        <f t="shared" si="12"/>
        <v>2208</v>
      </c>
      <c r="AE72" s="42">
        <v>0.27100000000000002</v>
      </c>
      <c r="AF72" s="28">
        <f t="shared" si="13"/>
        <v>598.36800000000005</v>
      </c>
      <c r="AG72" s="42">
        <v>0</v>
      </c>
      <c r="AH72" s="28">
        <f t="shared" si="14"/>
        <v>0</v>
      </c>
      <c r="AI72" s="28">
        <f t="shared" si="15"/>
        <v>2806.3679999999999</v>
      </c>
      <c r="AJ72" s="28">
        <v>0</v>
      </c>
      <c r="AK72" s="42">
        <v>0.03</v>
      </c>
      <c r="AL72" s="28">
        <f t="shared" si="16"/>
        <v>84.191040000000001</v>
      </c>
      <c r="AM72" s="28">
        <f t="shared" si="17"/>
        <v>2890.5590400000001</v>
      </c>
      <c r="AN72" s="42">
        <v>0</v>
      </c>
      <c r="AO72" s="28">
        <f t="shared" si="18"/>
        <v>0</v>
      </c>
      <c r="AP72" s="28">
        <f t="shared" si="19"/>
        <v>2890.5590400000001</v>
      </c>
      <c r="AQ72" s="28">
        <f t="shared" si="20"/>
        <v>2900</v>
      </c>
      <c r="AR72" s="30"/>
      <c r="AS72" s="23"/>
      <c r="AT72" s="28"/>
      <c r="AU72" s="34"/>
      <c r="AV72" s="28"/>
      <c r="AW72" s="42"/>
      <c r="AX72" s="34"/>
      <c r="AY72" s="43"/>
      <c r="AZ72" s="34"/>
      <c r="BA72" s="34"/>
      <c r="BB72" s="34"/>
      <c r="BC72" s="42"/>
      <c r="BD72" s="34"/>
      <c r="BE72" s="34"/>
      <c r="BF72" s="43"/>
      <c r="BG72" s="34"/>
      <c r="BH72" s="34"/>
      <c r="BI72" s="120"/>
      <c r="BJ72" s="28">
        <f t="shared" si="24"/>
        <v>3480</v>
      </c>
    </row>
    <row r="73" spans="1:62" s="44" customFormat="1" ht="15" x14ac:dyDescent="0.25">
      <c r="A73" s="103">
        <v>55</v>
      </c>
      <c r="B73" s="51" t="s">
        <v>83</v>
      </c>
      <c r="C73" s="21" t="s">
        <v>58</v>
      </c>
      <c r="D73" s="21" t="s">
        <v>78</v>
      </c>
      <c r="E73" s="64">
        <v>61.5</v>
      </c>
      <c r="F73" s="62">
        <v>80</v>
      </c>
      <c r="G73" s="40">
        <f t="shared" si="26"/>
        <v>141.5</v>
      </c>
      <c r="H73" s="50">
        <f t="shared" si="27"/>
        <v>61.5</v>
      </c>
      <c r="I73" s="28">
        <f t="shared" si="21"/>
        <v>289.78750000000002</v>
      </c>
      <c r="J73" s="28">
        <f t="shared" si="2"/>
        <v>17821.931250000001</v>
      </c>
      <c r="K73" s="41">
        <v>15</v>
      </c>
      <c r="L73" s="28">
        <f t="shared" si="3"/>
        <v>1188.1287500000001</v>
      </c>
      <c r="M73" s="28">
        <v>1329.64</v>
      </c>
      <c r="N73" s="42">
        <v>0.25</v>
      </c>
      <c r="O73" s="28">
        <f t="shared" si="4"/>
        <v>629.44218750000005</v>
      </c>
      <c r="P73" s="42">
        <v>1.54</v>
      </c>
      <c r="Q73" s="28">
        <f t="shared" si="5"/>
        <v>3877.3638750000005</v>
      </c>
      <c r="R73" s="28">
        <f t="shared" si="6"/>
        <v>7024.5748125000009</v>
      </c>
      <c r="S73" s="42">
        <v>0.03</v>
      </c>
      <c r="T73" s="28">
        <f t="shared" si="7"/>
        <v>210.73724437500002</v>
      </c>
      <c r="U73" s="28">
        <f t="shared" si="8"/>
        <v>7235.312056875001</v>
      </c>
      <c r="V73" s="42">
        <v>0</v>
      </c>
      <c r="W73" s="28">
        <f t="shared" si="28"/>
        <v>0</v>
      </c>
      <c r="X73" s="29">
        <f t="shared" si="10"/>
        <v>7235.312056875001</v>
      </c>
      <c r="Y73" s="29">
        <f t="shared" si="11"/>
        <v>7200</v>
      </c>
      <c r="Z73" s="29">
        <f t="shared" si="22"/>
        <v>8640</v>
      </c>
      <c r="AA73" s="40">
        <v>80</v>
      </c>
      <c r="AB73" s="28">
        <f t="shared" si="23"/>
        <v>18.399999999999999</v>
      </c>
      <c r="AC73" s="34"/>
      <c r="AD73" s="28">
        <f t="shared" si="12"/>
        <v>1472</v>
      </c>
      <c r="AE73" s="42">
        <v>0.27100000000000002</v>
      </c>
      <c r="AF73" s="28">
        <f t="shared" si="13"/>
        <v>398.91200000000003</v>
      </c>
      <c r="AG73" s="42">
        <v>0</v>
      </c>
      <c r="AH73" s="28">
        <f t="shared" si="14"/>
        <v>0</v>
      </c>
      <c r="AI73" s="28">
        <f t="shared" si="15"/>
        <v>1870.912</v>
      </c>
      <c r="AJ73" s="28">
        <v>0</v>
      </c>
      <c r="AK73" s="42">
        <v>0.03</v>
      </c>
      <c r="AL73" s="28">
        <f t="shared" si="16"/>
        <v>56.127359999999996</v>
      </c>
      <c r="AM73" s="28">
        <f t="shared" si="17"/>
        <v>1927.03936</v>
      </c>
      <c r="AN73" s="42">
        <v>0</v>
      </c>
      <c r="AO73" s="28">
        <f t="shared" si="18"/>
        <v>0</v>
      </c>
      <c r="AP73" s="28">
        <f t="shared" si="19"/>
        <v>1927.03936</v>
      </c>
      <c r="AQ73" s="28">
        <f t="shared" si="20"/>
        <v>1900</v>
      </c>
      <c r="AR73" s="30"/>
      <c r="AS73" s="40"/>
      <c r="AT73" s="28"/>
      <c r="AU73" s="34"/>
      <c r="AV73" s="28"/>
      <c r="AW73" s="42"/>
      <c r="AX73" s="34"/>
      <c r="AY73" s="43"/>
      <c r="AZ73" s="34"/>
      <c r="BA73" s="34"/>
      <c r="BB73" s="34"/>
      <c r="BC73" s="42"/>
      <c r="BD73" s="34"/>
      <c r="BE73" s="34"/>
      <c r="BF73" s="43"/>
      <c r="BG73" s="34"/>
      <c r="BH73" s="34"/>
      <c r="BI73" s="120"/>
      <c r="BJ73" s="28">
        <f t="shared" si="24"/>
        <v>2280</v>
      </c>
    </row>
    <row r="74" spans="1:62" s="44" customFormat="1" ht="15" x14ac:dyDescent="0.25">
      <c r="A74" s="103">
        <v>56</v>
      </c>
      <c r="B74" s="51" t="s">
        <v>83</v>
      </c>
      <c r="C74" s="21" t="s">
        <v>339</v>
      </c>
      <c r="D74" s="21" t="s">
        <v>36</v>
      </c>
      <c r="E74" s="22">
        <v>38</v>
      </c>
      <c r="F74" s="40">
        <v>64.8</v>
      </c>
      <c r="G74" s="40">
        <f t="shared" si="26"/>
        <v>102.8</v>
      </c>
      <c r="H74" s="50">
        <f t="shared" si="27"/>
        <v>38</v>
      </c>
      <c r="I74" s="28">
        <f t="shared" si="21"/>
        <v>289.78750000000002</v>
      </c>
      <c r="J74" s="28">
        <f t="shared" si="2"/>
        <v>11011.925000000001</v>
      </c>
      <c r="K74" s="41">
        <v>15</v>
      </c>
      <c r="L74" s="28">
        <f t="shared" si="3"/>
        <v>734.12833333333344</v>
      </c>
      <c r="M74" s="28">
        <v>1303.57</v>
      </c>
      <c r="N74" s="42">
        <v>0.25</v>
      </c>
      <c r="O74" s="28">
        <f t="shared" si="4"/>
        <v>509.42458333333332</v>
      </c>
      <c r="P74" s="42">
        <v>1.54</v>
      </c>
      <c r="Q74" s="28">
        <f t="shared" si="5"/>
        <v>3138.0554333333334</v>
      </c>
      <c r="R74" s="28">
        <f t="shared" si="6"/>
        <v>5685.1783500000001</v>
      </c>
      <c r="S74" s="42">
        <v>0.03</v>
      </c>
      <c r="T74" s="28">
        <f t="shared" si="7"/>
        <v>170.5553505</v>
      </c>
      <c r="U74" s="28">
        <f t="shared" si="8"/>
        <v>5855.7337004999999</v>
      </c>
      <c r="V74" s="42">
        <v>0</v>
      </c>
      <c r="W74" s="28">
        <f t="shared" si="28"/>
        <v>0</v>
      </c>
      <c r="X74" s="29">
        <f t="shared" si="10"/>
        <v>5855.7337004999999</v>
      </c>
      <c r="Y74" s="29">
        <f t="shared" si="11"/>
        <v>5900</v>
      </c>
      <c r="Z74" s="29">
        <f t="shared" si="22"/>
        <v>7080</v>
      </c>
      <c r="AA74" s="40">
        <v>64.8</v>
      </c>
      <c r="AB74" s="28">
        <f t="shared" si="23"/>
        <v>18.399999999999999</v>
      </c>
      <c r="AC74" s="34"/>
      <c r="AD74" s="28">
        <f t="shared" si="12"/>
        <v>1192.32</v>
      </c>
      <c r="AE74" s="42">
        <v>0.27100000000000002</v>
      </c>
      <c r="AF74" s="28">
        <f t="shared" si="13"/>
        <v>323.11872</v>
      </c>
      <c r="AG74" s="42">
        <v>0</v>
      </c>
      <c r="AH74" s="28">
        <f t="shared" si="14"/>
        <v>0</v>
      </c>
      <c r="AI74" s="28">
        <f t="shared" si="15"/>
        <v>1515.4387199999999</v>
      </c>
      <c r="AJ74" s="28">
        <v>0</v>
      </c>
      <c r="AK74" s="42">
        <v>0.03</v>
      </c>
      <c r="AL74" s="28">
        <f t="shared" si="16"/>
        <v>45.463161599999992</v>
      </c>
      <c r="AM74" s="28">
        <f t="shared" si="17"/>
        <v>1560.9018815999998</v>
      </c>
      <c r="AN74" s="42">
        <v>0</v>
      </c>
      <c r="AO74" s="28">
        <f t="shared" si="18"/>
        <v>0</v>
      </c>
      <c r="AP74" s="28">
        <f t="shared" si="19"/>
        <v>1560.9018815999998</v>
      </c>
      <c r="AQ74" s="28">
        <f t="shared" si="20"/>
        <v>1600</v>
      </c>
      <c r="AR74" s="30"/>
      <c r="AS74" s="40"/>
      <c r="AT74" s="28"/>
      <c r="AU74" s="34"/>
      <c r="AV74" s="28"/>
      <c r="AW74" s="42"/>
      <c r="AX74" s="34"/>
      <c r="AY74" s="43"/>
      <c r="AZ74" s="34"/>
      <c r="BA74" s="34"/>
      <c r="BB74" s="34"/>
      <c r="BC74" s="42"/>
      <c r="BD74" s="34"/>
      <c r="BE74" s="34"/>
      <c r="BF74" s="43"/>
      <c r="BG74" s="34"/>
      <c r="BH74" s="34"/>
      <c r="BI74" s="120"/>
      <c r="BJ74" s="28">
        <f t="shared" si="24"/>
        <v>1920</v>
      </c>
    </row>
    <row r="75" spans="1:62" s="44" customFormat="1" ht="15" x14ac:dyDescent="0.25">
      <c r="A75" s="103">
        <v>57</v>
      </c>
      <c r="B75" s="51" t="s">
        <v>83</v>
      </c>
      <c r="C75" s="21" t="s">
        <v>61</v>
      </c>
      <c r="D75" s="21" t="s">
        <v>37</v>
      </c>
      <c r="E75" s="22">
        <v>38.5</v>
      </c>
      <c r="F75" s="40">
        <v>79.2</v>
      </c>
      <c r="G75" s="40">
        <f t="shared" si="26"/>
        <v>117.7</v>
      </c>
      <c r="H75" s="50">
        <f t="shared" si="27"/>
        <v>38.5</v>
      </c>
      <c r="I75" s="28">
        <f t="shared" si="21"/>
        <v>289.78750000000002</v>
      </c>
      <c r="J75" s="28">
        <f t="shared" si="2"/>
        <v>11156.81875</v>
      </c>
      <c r="K75" s="41">
        <v>15</v>
      </c>
      <c r="L75" s="28">
        <f t="shared" si="3"/>
        <v>743.78791666666666</v>
      </c>
      <c r="M75" s="28">
        <v>1303.57</v>
      </c>
      <c r="N75" s="42">
        <v>0.25</v>
      </c>
      <c r="O75" s="28">
        <f t="shared" si="4"/>
        <v>511.83947916666665</v>
      </c>
      <c r="P75" s="42">
        <v>1.54</v>
      </c>
      <c r="Q75" s="28">
        <f t="shared" si="5"/>
        <v>3152.9311916666666</v>
      </c>
      <c r="R75" s="28">
        <f t="shared" si="6"/>
        <v>5712.1285874999994</v>
      </c>
      <c r="S75" s="42">
        <v>0.03</v>
      </c>
      <c r="T75" s="28">
        <f t="shared" si="7"/>
        <v>171.36385762499998</v>
      </c>
      <c r="U75" s="28">
        <f t="shared" si="8"/>
        <v>5883.492445124999</v>
      </c>
      <c r="V75" s="42">
        <v>0</v>
      </c>
      <c r="W75" s="28">
        <f t="shared" si="28"/>
        <v>0</v>
      </c>
      <c r="X75" s="29">
        <f t="shared" si="10"/>
        <v>5883.492445124999</v>
      </c>
      <c r="Y75" s="29">
        <f t="shared" si="11"/>
        <v>5900</v>
      </c>
      <c r="Z75" s="29">
        <f t="shared" si="22"/>
        <v>7080</v>
      </c>
      <c r="AA75" s="40">
        <v>79.2</v>
      </c>
      <c r="AB75" s="28">
        <f t="shared" si="23"/>
        <v>18.399999999999999</v>
      </c>
      <c r="AC75" s="34"/>
      <c r="AD75" s="28">
        <f t="shared" si="12"/>
        <v>1457.28</v>
      </c>
      <c r="AE75" s="42">
        <v>0.27100000000000002</v>
      </c>
      <c r="AF75" s="28">
        <f t="shared" si="13"/>
        <v>394.92288000000002</v>
      </c>
      <c r="AG75" s="42">
        <v>0</v>
      </c>
      <c r="AH75" s="28">
        <f t="shared" si="14"/>
        <v>0</v>
      </c>
      <c r="AI75" s="28">
        <f t="shared" si="15"/>
        <v>1852.2028800000001</v>
      </c>
      <c r="AJ75" s="28">
        <v>0</v>
      </c>
      <c r="AK75" s="42">
        <v>0.03</v>
      </c>
      <c r="AL75" s="28">
        <f t="shared" si="16"/>
        <v>55.566086399999996</v>
      </c>
      <c r="AM75" s="28">
        <f t="shared" si="17"/>
        <v>1907.7689664</v>
      </c>
      <c r="AN75" s="42">
        <v>0</v>
      </c>
      <c r="AO75" s="28">
        <f t="shared" si="18"/>
        <v>0</v>
      </c>
      <c r="AP75" s="28">
        <f t="shared" si="19"/>
        <v>1907.7689664</v>
      </c>
      <c r="AQ75" s="28">
        <f t="shared" si="20"/>
        <v>1900</v>
      </c>
      <c r="AR75" s="30"/>
      <c r="AS75" s="40"/>
      <c r="AT75" s="28"/>
      <c r="AU75" s="34"/>
      <c r="AV75" s="28"/>
      <c r="AW75" s="42"/>
      <c r="AX75" s="34"/>
      <c r="AY75" s="43"/>
      <c r="AZ75" s="34"/>
      <c r="BA75" s="34"/>
      <c r="BB75" s="34"/>
      <c r="BC75" s="42"/>
      <c r="BD75" s="34"/>
      <c r="BE75" s="34"/>
      <c r="BF75" s="43"/>
      <c r="BG75" s="34"/>
      <c r="BH75" s="34"/>
      <c r="BI75" s="120"/>
      <c r="BJ75" s="28">
        <f t="shared" si="24"/>
        <v>2280</v>
      </c>
    </row>
    <row r="76" spans="1:62" s="46" customFormat="1" ht="15" x14ac:dyDescent="0.25">
      <c r="A76" s="103">
        <v>58</v>
      </c>
      <c r="B76" s="51" t="s">
        <v>84</v>
      </c>
      <c r="C76" s="21" t="s">
        <v>58</v>
      </c>
      <c r="D76" s="22">
        <v>2</v>
      </c>
      <c r="E76" s="21">
        <v>104</v>
      </c>
      <c r="F76" s="23">
        <v>240</v>
      </c>
      <c r="G76" s="47">
        <f t="shared" si="26"/>
        <v>344</v>
      </c>
      <c r="H76" s="50">
        <f t="shared" si="27"/>
        <v>104</v>
      </c>
      <c r="I76" s="28">
        <f t="shared" si="21"/>
        <v>289.78750000000002</v>
      </c>
      <c r="J76" s="28">
        <f t="shared" si="2"/>
        <v>30137.9</v>
      </c>
      <c r="K76" s="41">
        <v>15</v>
      </c>
      <c r="L76" s="28">
        <f t="shared" si="3"/>
        <v>2009.1933333333334</v>
      </c>
      <c r="M76" s="28">
        <v>1355.71</v>
      </c>
      <c r="N76" s="42">
        <v>0.25</v>
      </c>
      <c r="O76" s="28">
        <f t="shared" si="4"/>
        <v>841.22583333333341</v>
      </c>
      <c r="P76" s="42">
        <v>1.54</v>
      </c>
      <c r="Q76" s="28">
        <f t="shared" si="5"/>
        <v>5181.9511333333339</v>
      </c>
      <c r="R76" s="28">
        <f t="shared" si="6"/>
        <v>9388.0803000000014</v>
      </c>
      <c r="S76" s="42">
        <v>0.03</v>
      </c>
      <c r="T76" s="28">
        <f t="shared" si="7"/>
        <v>281.64240900000004</v>
      </c>
      <c r="U76" s="28">
        <f t="shared" si="8"/>
        <v>9669.7227090000015</v>
      </c>
      <c r="V76" s="42">
        <v>0</v>
      </c>
      <c r="W76" s="28">
        <f t="shared" si="28"/>
        <v>0</v>
      </c>
      <c r="X76" s="29">
        <f t="shared" si="10"/>
        <v>9669.7227090000015</v>
      </c>
      <c r="Y76" s="29">
        <f t="shared" si="11"/>
        <v>9700</v>
      </c>
      <c r="Z76" s="29">
        <f t="shared" si="22"/>
        <v>11640</v>
      </c>
      <c r="AA76" s="23">
        <v>240</v>
      </c>
      <c r="AB76" s="28">
        <f t="shared" si="23"/>
        <v>18.399999999999999</v>
      </c>
      <c r="AC76" s="34"/>
      <c r="AD76" s="28">
        <f t="shared" si="12"/>
        <v>4416</v>
      </c>
      <c r="AE76" s="42">
        <v>0.27100000000000002</v>
      </c>
      <c r="AF76" s="28">
        <f t="shared" si="13"/>
        <v>1196.7360000000001</v>
      </c>
      <c r="AG76" s="42">
        <v>0</v>
      </c>
      <c r="AH76" s="28">
        <f t="shared" si="14"/>
        <v>0</v>
      </c>
      <c r="AI76" s="28">
        <f t="shared" si="15"/>
        <v>5612.7359999999999</v>
      </c>
      <c r="AJ76" s="28">
        <v>0</v>
      </c>
      <c r="AK76" s="42">
        <v>0.03</v>
      </c>
      <c r="AL76" s="28">
        <f t="shared" si="16"/>
        <v>168.38208</v>
      </c>
      <c r="AM76" s="28">
        <f t="shared" si="17"/>
        <v>5781.1180800000002</v>
      </c>
      <c r="AN76" s="42">
        <v>0</v>
      </c>
      <c r="AO76" s="28">
        <f t="shared" si="18"/>
        <v>0</v>
      </c>
      <c r="AP76" s="28">
        <f t="shared" si="19"/>
        <v>5781.1180800000002</v>
      </c>
      <c r="AQ76" s="28">
        <f t="shared" si="20"/>
        <v>5800</v>
      </c>
      <c r="AR76" s="30" t="s">
        <v>59</v>
      </c>
      <c r="AS76" s="23"/>
      <c r="AT76" s="28"/>
      <c r="AU76" s="34"/>
      <c r="AV76" s="34"/>
      <c r="AW76" s="42"/>
      <c r="AX76" s="34"/>
      <c r="AY76" s="43"/>
      <c r="AZ76" s="34"/>
      <c r="BA76" s="34"/>
      <c r="BB76" s="34"/>
      <c r="BC76" s="42"/>
      <c r="BD76" s="34"/>
      <c r="BE76" s="34"/>
      <c r="BF76" s="43"/>
      <c r="BG76" s="34"/>
      <c r="BH76" s="34"/>
      <c r="BI76" s="120"/>
      <c r="BJ76" s="28">
        <f t="shared" si="24"/>
        <v>6960</v>
      </c>
    </row>
    <row r="77" spans="1:62" s="46" customFormat="1" ht="15" x14ac:dyDescent="0.25">
      <c r="A77" s="103">
        <v>59</v>
      </c>
      <c r="B77" s="51" t="s">
        <v>84</v>
      </c>
      <c r="C77" s="21" t="s">
        <v>60</v>
      </c>
      <c r="D77" s="22">
        <v>2</v>
      </c>
      <c r="E77" s="21">
        <v>64</v>
      </c>
      <c r="F77" s="23">
        <v>112</v>
      </c>
      <c r="G77" s="47">
        <f t="shared" si="26"/>
        <v>176</v>
      </c>
      <c r="H77" s="50">
        <f t="shared" si="27"/>
        <v>64</v>
      </c>
      <c r="I77" s="28">
        <f t="shared" si="21"/>
        <v>289.78750000000002</v>
      </c>
      <c r="J77" s="28">
        <f t="shared" si="2"/>
        <v>18546.400000000001</v>
      </c>
      <c r="K77" s="41">
        <v>15</v>
      </c>
      <c r="L77" s="28">
        <f t="shared" si="3"/>
        <v>1236.4266666666667</v>
      </c>
      <c r="M77" s="28">
        <v>1329.64</v>
      </c>
      <c r="N77" s="42">
        <v>0.25</v>
      </c>
      <c r="O77" s="28">
        <f t="shared" si="4"/>
        <v>641.51666666666665</v>
      </c>
      <c r="P77" s="42">
        <v>1.54</v>
      </c>
      <c r="Q77" s="28">
        <f t="shared" si="5"/>
        <v>3951.7426666666665</v>
      </c>
      <c r="R77" s="28">
        <f t="shared" si="6"/>
        <v>7159.3259999999991</v>
      </c>
      <c r="S77" s="42">
        <v>0.03</v>
      </c>
      <c r="T77" s="28">
        <f t="shared" si="7"/>
        <v>214.77977999999996</v>
      </c>
      <c r="U77" s="28">
        <f t="shared" si="8"/>
        <v>7374.105779999999</v>
      </c>
      <c r="V77" s="42">
        <v>0</v>
      </c>
      <c r="W77" s="28">
        <f t="shared" si="28"/>
        <v>0</v>
      </c>
      <c r="X77" s="29">
        <f t="shared" si="10"/>
        <v>7374.105779999999</v>
      </c>
      <c r="Y77" s="29">
        <f t="shared" si="11"/>
        <v>7400</v>
      </c>
      <c r="Z77" s="29">
        <f t="shared" si="22"/>
        <v>8880</v>
      </c>
      <c r="AA77" s="23">
        <v>112</v>
      </c>
      <c r="AB77" s="28">
        <f t="shared" si="23"/>
        <v>18.399999999999999</v>
      </c>
      <c r="AC77" s="34"/>
      <c r="AD77" s="28">
        <f t="shared" si="12"/>
        <v>2060.7999999999997</v>
      </c>
      <c r="AE77" s="42">
        <v>0.27100000000000002</v>
      </c>
      <c r="AF77" s="28">
        <f t="shared" si="13"/>
        <v>558.47679999999991</v>
      </c>
      <c r="AG77" s="42">
        <v>0</v>
      </c>
      <c r="AH77" s="28">
        <f t="shared" si="14"/>
        <v>0</v>
      </c>
      <c r="AI77" s="28">
        <f t="shared" si="15"/>
        <v>2619.2767999999996</v>
      </c>
      <c r="AJ77" s="28">
        <v>0</v>
      </c>
      <c r="AK77" s="42">
        <v>0.03</v>
      </c>
      <c r="AL77" s="28">
        <f t="shared" si="16"/>
        <v>78.578303999999989</v>
      </c>
      <c r="AM77" s="28">
        <f t="shared" si="17"/>
        <v>2697.8551039999998</v>
      </c>
      <c r="AN77" s="42">
        <v>0</v>
      </c>
      <c r="AO77" s="28">
        <f t="shared" si="18"/>
        <v>0</v>
      </c>
      <c r="AP77" s="28">
        <f t="shared" si="19"/>
        <v>2697.8551039999998</v>
      </c>
      <c r="AQ77" s="28">
        <f t="shared" si="20"/>
        <v>2700</v>
      </c>
      <c r="AR77" s="30" t="s">
        <v>59</v>
      </c>
      <c r="AS77" s="23"/>
      <c r="AT77" s="28"/>
      <c r="AU77" s="34"/>
      <c r="AV77" s="34"/>
      <c r="AW77" s="42"/>
      <c r="AX77" s="34"/>
      <c r="AY77" s="43"/>
      <c r="AZ77" s="34"/>
      <c r="BA77" s="34"/>
      <c r="BB77" s="34"/>
      <c r="BC77" s="42"/>
      <c r="BD77" s="34"/>
      <c r="BE77" s="34"/>
      <c r="BF77" s="43"/>
      <c r="BG77" s="34"/>
      <c r="BH77" s="34"/>
      <c r="BI77" s="120"/>
      <c r="BJ77" s="28">
        <f t="shared" si="24"/>
        <v>3240</v>
      </c>
    </row>
    <row r="78" spans="1:62" s="46" customFormat="1" ht="15" x14ac:dyDescent="0.25">
      <c r="A78" s="103">
        <v>60</v>
      </c>
      <c r="B78" s="51" t="s">
        <v>84</v>
      </c>
      <c r="C78" s="21" t="s">
        <v>61</v>
      </c>
      <c r="D78" s="21" t="s">
        <v>73</v>
      </c>
      <c r="E78" s="21">
        <v>84</v>
      </c>
      <c r="F78" s="23">
        <v>168</v>
      </c>
      <c r="G78" s="47">
        <f t="shared" si="26"/>
        <v>252</v>
      </c>
      <c r="H78" s="50">
        <f t="shared" si="27"/>
        <v>84</v>
      </c>
      <c r="I78" s="28">
        <f t="shared" si="21"/>
        <v>289.78750000000002</v>
      </c>
      <c r="J78" s="28">
        <f t="shared" si="2"/>
        <v>24342.15</v>
      </c>
      <c r="K78" s="41">
        <v>15</v>
      </c>
      <c r="L78" s="28">
        <f t="shared" si="3"/>
        <v>1622.8100000000002</v>
      </c>
      <c r="M78" s="28">
        <v>1329.64</v>
      </c>
      <c r="N78" s="42">
        <v>0.25</v>
      </c>
      <c r="O78" s="28">
        <f t="shared" si="4"/>
        <v>738.11250000000007</v>
      </c>
      <c r="P78" s="42">
        <v>1.54</v>
      </c>
      <c r="Q78" s="28">
        <f t="shared" si="5"/>
        <v>4546.7730000000001</v>
      </c>
      <c r="R78" s="28">
        <f t="shared" si="6"/>
        <v>8237.335500000001</v>
      </c>
      <c r="S78" s="42">
        <v>0.03</v>
      </c>
      <c r="T78" s="28">
        <f t="shared" si="7"/>
        <v>247.12006500000001</v>
      </c>
      <c r="U78" s="28">
        <f t="shared" si="8"/>
        <v>8484.4555650000002</v>
      </c>
      <c r="V78" s="42">
        <v>0</v>
      </c>
      <c r="W78" s="28">
        <f t="shared" si="28"/>
        <v>0</v>
      </c>
      <c r="X78" s="29">
        <f t="shared" si="10"/>
        <v>8484.4555650000002</v>
      </c>
      <c r="Y78" s="29">
        <f t="shared" si="11"/>
        <v>8500</v>
      </c>
      <c r="Z78" s="29">
        <f t="shared" si="22"/>
        <v>10200</v>
      </c>
      <c r="AA78" s="23">
        <v>168</v>
      </c>
      <c r="AB78" s="28">
        <f t="shared" si="23"/>
        <v>18.399999999999999</v>
      </c>
      <c r="AC78" s="34"/>
      <c r="AD78" s="28">
        <f t="shared" si="12"/>
        <v>3091.2</v>
      </c>
      <c r="AE78" s="42">
        <v>0.27100000000000002</v>
      </c>
      <c r="AF78" s="28">
        <f t="shared" si="13"/>
        <v>837.71519999999998</v>
      </c>
      <c r="AG78" s="42">
        <v>0</v>
      </c>
      <c r="AH78" s="28">
        <f t="shared" si="14"/>
        <v>0</v>
      </c>
      <c r="AI78" s="28">
        <f t="shared" si="15"/>
        <v>3928.9151999999999</v>
      </c>
      <c r="AJ78" s="28">
        <v>0</v>
      </c>
      <c r="AK78" s="42">
        <v>0.03</v>
      </c>
      <c r="AL78" s="28">
        <f t="shared" si="16"/>
        <v>117.86745599999999</v>
      </c>
      <c r="AM78" s="28">
        <f t="shared" si="17"/>
        <v>4046.7826559999999</v>
      </c>
      <c r="AN78" s="42">
        <v>0</v>
      </c>
      <c r="AO78" s="28">
        <f t="shared" si="18"/>
        <v>0</v>
      </c>
      <c r="AP78" s="28">
        <f t="shared" si="19"/>
        <v>4046.7826559999999</v>
      </c>
      <c r="AQ78" s="28">
        <f t="shared" si="20"/>
        <v>4000</v>
      </c>
      <c r="AR78" s="30" t="s">
        <v>59</v>
      </c>
      <c r="AS78" s="23"/>
      <c r="AT78" s="28"/>
      <c r="AU78" s="34"/>
      <c r="AV78" s="34"/>
      <c r="AW78" s="42"/>
      <c r="AX78" s="34"/>
      <c r="AY78" s="43"/>
      <c r="AZ78" s="34"/>
      <c r="BA78" s="34"/>
      <c r="BB78" s="34"/>
      <c r="BC78" s="42"/>
      <c r="BD78" s="34"/>
      <c r="BE78" s="34"/>
      <c r="BF78" s="43"/>
      <c r="BG78" s="34"/>
      <c r="BH78" s="34"/>
      <c r="BI78" s="120"/>
      <c r="BJ78" s="28">
        <f t="shared" si="24"/>
        <v>4800</v>
      </c>
    </row>
    <row r="79" spans="1:62" s="46" customFormat="1" ht="15" x14ac:dyDescent="0.25">
      <c r="A79" s="103">
        <v>61</v>
      </c>
      <c r="B79" s="51" t="s">
        <v>85</v>
      </c>
      <c r="C79" s="21" t="s">
        <v>58</v>
      </c>
      <c r="D79" s="21" t="s">
        <v>78</v>
      </c>
      <c r="E79" s="21">
        <v>104</v>
      </c>
      <c r="F79" s="23">
        <v>232</v>
      </c>
      <c r="G79" s="47">
        <f t="shared" si="26"/>
        <v>336</v>
      </c>
      <c r="H79" s="50">
        <f t="shared" si="27"/>
        <v>104</v>
      </c>
      <c r="I79" s="28">
        <f t="shared" ref="I79:I160" si="29">(323.2*0.67)+(96.5*2.3*0.33)</f>
        <v>289.78750000000002</v>
      </c>
      <c r="J79" s="28">
        <f t="shared" si="2"/>
        <v>30137.9</v>
      </c>
      <c r="K79" s="41">
        <v>15</v>
      </c>
      <c r="L79" s="28">
        <f t="shared" si="3"/>
        <v>2009.1933333333334</v>
      </c>
      <c r="M79" s="28">
        <v>1355.71</v>
      </c>
      <c r="N79" s="42">
        <v>0.25</v>
      </c>
      <c r="O79" s="28">
        <f t="shared" si="4"/>
        <v>841.22583333333341</v>
      </c>
      <c r="P79" s="42">
        <v>1.54</v>
      </c>
      <c r="Q79" s="28">
        <f t="shared" si="5"/>
        <v>5181.9511333333339</v>
      </c>
      <c r="R79" s="28">
        <f t="shared" si="6"/>
        <v>9388.0803000000014</v>
      </c>
      <c r="S79" s="42">
        <v>0.03</v>
      </c>
      <c r="T79" s="28">
        <f t="shared" si="7"/>
        <v>281.64240900000004</v>
      </c>
      <c r="U79" s="28">
        <f t="shared" si="8"/>
        <v>9669.7227090000015</v>
      </c>
      <c r="V79" s="42">
        <v>0</v>
      </c>
      <c r="W79" s="28">
        <f t="shared" si="28"/>
        <v>0</v>
      </c>
      <c r="X79" s="29">
        <f t="shared" si="10"/>
        <v>9669.7227090000015</v>
      </c>
      <c r="Y79" s="29">
        <f t="shared" si="11"/>
        <v>9700</v>
      </c>
      <c r="Z79" s="29">
        <f t="shared" si="22"/>
        <v>11640</v>
      </c>
      <c r="AA79" s="23">
        <v>232</v>
      </c>
      <c r="AB79" s="28">
        <f t="shared" ref="AB79:AB160" si="30">8*2.3</f>
        <v>18.399999999999999</v>
      </c>
      <c r="AC79" s="34"/>
      <c r="AD79" s="28">
        <f t="shared" si="12"/>
        <v>4268.7999999999993</v>
      </c>
      <c r="AE79" s="42">
        <v>0.27100000000000002</v>
      </c>
      <c r="AF79" s="28">
        <f t="shared" si="13"/>
        <v>1156.8447999999999</v>
      </c>
      <c r="AG79" s="42">
        <v>0</v>
      </c>
      <c r="AH79" s="28">
        <f t="shared" si="14"/>
        <v>0</v>
      </c>
      <c r="AI79" s="28">
        <f t="shared" si="15"/>
        <v>5425.6447999999991</v>
      </c>
      <c r="AJ79" s="28">
        <v>0</v>
      </c>
      <c r="AK79" s="42">
        <v>0.03</v>
      </c>
      <c r="AL79" s="28">
        <f t="shared" si="16"/>
        <v>162.76934399999996</v>
      </c>
      <c r="AM79" s="28">
        <f t="shared" si="17"/>
        <v>5588.4141439999994</v>
      </c>
      <c r="AN79" s="42">
        <v>0</v>
      </c>
      <c r="AO79" s="28">
        <f t="shared" si="18"/>
        <v>0</v>
      </c>
      <c r="AP79" s="28">
        <f t="shared" si="19"/>
        <v>5588.4141439999994</v>
      </c>
      <c r="AQ79" s="28">
        <f t="shared" si="20"/>
        <v>5600</v>
      </c>
      <c r="AR79" s="30" t="s">
        <v>59</v>
      </c>
      <c r="AS79" s="23"/>
      <c r="AT79" s="28"/>
      <c r="AU79" s="34"/>
      <c r="AV79" s="34"/>
      <c r="AW79" s="42"/>
      <c r="AX79" s="34"/>
      <c r="AY79" s="43"/>
      <c r="AZ79" s="34"/>
      <c r="BA79" s="34"/>
      <c r="BB79" s="34"/>
      <c r="BC79" s="42"/>
      <c r="BD79" s="34"/>
      <c r="BE79" s="34"/>
      <c r="BF79" s="43"/>
      <c r="BG79" s="34"/>
      <c r="BH79" s="34"/>
      <c r="BI79" s="120"/>
      <c r="BJ79" s="28">
        <f t="shared" si="24"/>
        <v>6720</v>
      </c>
    </row>
    <row r="80" spans="1:62" s="46" customFormat="1" ht="15" x14ac:dyDescent="0.25">
      <c r="A80" s="103">
        <v>62</v>
      </c>
      <c r="B80" s="51" t="s">
        <v>85</v>
      </c>
      <c r="C80" s="21" t="s">
        <v>329</v>
      </c>
      <c r="D80" s="22">
        <v>3</v>
      </c>
      <c r="E80" s="22">
        <v>40</v>
      </c>
      <c r="F80" s="40">
        <v>200</v>
      </c>
      <c r="G80" s="47">
        <f t="shared" si="26"/>
        <v>240</v>
      </c>
      <c r="H80" s="50">
        <f t="shared" si="27"/>
        <v>40</v>
      </c>
      <c r="I80" s="28">
        <f t="shared" si="29"/>
        <v>289.78750000000002</v>
      </c>
      <c r="J80" s="28">
        <f t="shared" si="2"/>
        <v>11591.5</v>
      </c>
      <c r="K80" s="41">
        <v>15</v>
      </c>
      <c r="L80" s="28">
        <f t="shared" si="3"/>
        <v>772.76666666666665</v>
      </c>
      <c r="M80" s="28">
        <v>1355.71</v>
      </c>
      <c r="N80" s="42">
        <v>0.25</v>
      </c>
      <c r="O80" s="28">
        <f t="shared" si="4"/>
        <v>532.11916666666662</v>
      </c>
      <c r="P80" s="42">
        <v>1.54</v>
      </c>
      <c r="Q80" s="28">
        <f t="shared" si="5"/>
        <v>3277.8540666666663</v>
      </c>
      <c r="R80" s="28">
        <f t="shared" si="6"/>
        <v>5938.4498999999996</v>
      </c>
      <c r="S80" s="42">
        <v>0.03</v>
      </c>
      <c r="T80" s="28">
        <f t="shared" si="7"/>
        <v>178.15349699999999</v>
      </c>
      <c r="U80" s="28">
        <f t="shared" si="8"/>
        <v>6116.6033969999999</v>
      </c>
      <c r="V80" s="42">
        <v>0</v>
      </c>
      <c r="W80" s="28">
        <f t="shared" si="28"/>
        <v>0</v>
      </c>
      <c r="X80" s="29">
        <f t="shared" si="10"/>
        <v>6116.6033969999999</v>
      </c>
      <c r="Y80" s="29">
        <f t="shared" si="11"/>
        <v>6100</v>
      </c>
      <c r="Z80" s="29">
        <f t="shared" si="22"/>
        <v>7320</v>
      </c>
      <c r="AA80" s="40">
        <v>200</v>
      </c>
      <c r="AB80" s="28">
        <f t="shared" si="30"/>
        <v>18.399999999999999</v>
      </c>
      <c r="AC80" s="34"/>
      <c r="AD80" s="28">
        <f t="shared" si="12"/>
        <v>3679.9999999999995</v>
      </c>
      <c r="AE80" s="42">
        <v>0.27100000000000002</v>
      </c>
      <c r="AF80" s="28">
        <f t="shared" si="13"/>
        <v>997.28</v>
      </c>
      <c r="AG80" s="42">
        <v>0</v>
      </c>
      <c r="AH80" s="28">
        <f t="shared" si="14"/>
        <v>0</v>
      </c>
      <c r="AI80" s="28">
        <f t="shared" si="15"/>
        <v>4677.28</v>
      </c>
      <c r="AJ80" s="28">
        <v>0</v>
      </c>
      <c r="AK80" s="42">
        <v>0.03</v>
      </c>
      <c r="AL80" s="28">
        <f t="shared" si="16"/>
        <v>140.3184</v>
      </c>
      <c r="AM80" s="28">
        <f t="shared" si="17"/>
        <v>4817.5983999999999</v>
      </c>
      <c r="AN80" s="42">
        <v>0</v>
      </c>
      <c r="AO80" s="28">
        <f t="shared" si="18"/>
        <v>0</v>
      </c>
      <c r="AP80" s="28">
        <f t="shared" si="19"/>
        <v>4817.5983999999999</v>
      </c>
      <c r="AQ80" s="28">
        <f t="shared" si="20"/>
        <v>4800</v>
      </c>
      <c r="AR80" s="30" t="s">
        <v>59</v>
      </c>
      <c r="AS80" s="23"/>
      <c r="AT80" s="28"/>
      <c r="AU80" s="34"/>
      <c r="AV80" s="34"/>
      <c r="AW80" s="42"/>
      <c r="AX80" s="34"/>
      <c r="AY80" s="43"/>
      <c r="AZ80" s="34"/>
      <c r="BA80" s="34"/>
      <c r="BB80" s="34"/>
      <c r="BC80" s="42"/>
      <c r="BD80" s="34"/>
      <c r="BE80" s="34"/>
      <c r="BF80" s="43"/>
      <c r="BG80" s="34"/>
      <c r="BH80" s="34"/>
      <c r="BI80" s="120"/>
      <c r="BJ80" s="28">
        <f t="shared" si="24"/>
        <v>5760</v>
      </c>
    </row>
    <row r="81" spans="1:62" s="46" customFormat="1" ht="15" x14ac:dyDescent="0.25">
      <c r="A81" s="103">
        <v>63</v>
      </c>
      <c r="B81" s="51" t="s">
        <v>85</v>
      </c>
      <c r="C81" s="21" t="s">
        <v>60</v>
      </c>
      <c r="D81" s="21" t="s">
        <v>78</v>
      </c>
      <c r="E81" s="21">
        <v>64</v>
      </c>
      <c r="F81" s="23">
        <v>104</v>
      </c>
      <c r="G81" s="47">
        <f t="shared" si="26"/>
        <v>168</v>
      </c>
      <c r="H81" s="50">
        <f t="shared" si="27"/>
        <v>64</v>
      </c>
      <c r="I81" s="28">
        <f t="shared" si="29"/>
        <v>289.78750000000002</v>
      </c>
      <c r="J81" s="28">
        <f t="shared" si="2"/>
        <v>18546.400000000001</v>
      </c>
      <c r="K81" s="41">
        <v>15</v>
      </c>
      <c r="L81" s="28">
        <f t="shared" si="3"/>
        <v>1236.4266666666667</v>
      </c>
      <c r="M81" s="28">
        <v>1329.64</v>
      </c>
      <c r="N81" s="42">
        <v>0.25</v>
      </c>
      <c r="O81" s="28">
        <f t="shared" si="4"/>
        <v>641.51666666666665</v>
      </c>
      <c r="P81" s="42">
        <v>1.54</v>
      </c>
      <c r="Q81" s="28">
        <f t="shared" si="5"/>
        <v>3951.7426666666665</v>
      </c>
      <c r="R81" s="28">
        <f t="shared" si="6"/>
        <v>7159.3259999999991</v>
      </c>
      <c r="S81" s="42">
        <v>0.03</v>
      </c>
      <c r="T81" s="28">
        <f t="shared" si="7"/>
        <v>214.77977999999996</v>
      </c>
      <c r="U81" s="28">
        <f t="shared" si="8"/>
        <v>7374.105779999999</v>
      </c>
      <c r="V81" s="42">
        <v>0</v>
      </c>
      <c r="W81" s="28">
        <f t="shared" si="28"/>
        <v>0</v>
      </c>
      <c r="X81" s="29">
        <f t="shared" si="10"/>
        <v>7374.105779999999</v>
      </c>
      <c r="Y81" s="29">
        <f t="shared" si="11"/>
        <v>7400</v>
      </c>
      <c r="Z81" s="29">
        <f t="shared" si="22"/>
        <v>8880</v>
      </c>
      <c r="AA81" s="23">
        <v>104</v>
      </c>
      <c r="AB81" s="28">
        <f t="shared" si="30"/>
        <v>18.399999999999999</v>
      </c>
      <c r="AC81" s="34"/>
      <c r="AD81" s="28">
        <f t="shared" si="12"/>
        <v>1913.6</v>
      </c>
      <c r="AE81" s="42">
        <v>0.27100000000000002</v>
      </c>
      <c r="AF81" s="28">
        <f t="shared" si="13"/>
        <v>518.5856</v>
      </c>
      <c r="AG81" s="42">
        <v>0</v>
      </c>
      <c r="AH81" s="28">
        <f t="shared" si="14"/>
        <v>0</v>
      </c>
      <c r="AI81" s="28">
        <f t="shared" si="15"/>
        <v>2432.1855999999998</v>
      </c>
      <c r="AJ81" s="28">
        <v>0</v>
      </c>
      <c r="AK81" s="42">
        <v>0.03</v>
      </c>
      <c r="AL81" s="28">
        <f t="shared" si="16"/>
        <v>72.96556799999999</v>
      </c>
      <c r="AM81" s="28">
        <f t="shared" si="17"/>
        <v>2505.1511679999999</v>
      </c>
      <c r="AN81" s="42">
        <v>0</v>
      </c>
      <c r="AO81" s="28">
        <f t="shared" si="18"/>
        <v>0</v>
      </c>
      <c r="AP81" s="28">
        <f t="shared" si="19"/>
        <v>2505.1511679999999</v>
      </c>
      <c r="AQ81" s="28">
        <f t="shared" si="20"/>
        <v>2500</v>
      </c>
      <c r="AR81" s="30" t="s">
        <v>59</v>
      </c>
      <c r="AS81" s="23"/>
      <c r="AT81" s="28"/>
      <c r="AU81" s="34"/>
      <c r="AV81" s="34"/>
      <c r="AW81" s="42"/>
      <c r="AX81" s="34"/>
      <c r="AY81" s="43"/>
      <c r="AZ81" s="34"/>
      <c r="BA81" s="34"/>
      <c r="BB81" s="34"/>
      <c r="BC81" s="42"/>
      <c r="BD81" s="34"/>
      <c r="BE81" s="34"/>
      <c r="BF81" s="43"/>
      <c r="BG81" s="34"/>
      <c r="BH81" s="34"/>
      <c r="BI81" s="120"/>
      <c r="BJ81" s="28">
        <f t="shared" si="24"/>
        <v>3000</v>
      </c>
    </row>
    <row r="82" spans="1:62" s="46" customFormat="1" ht="15" x14ac:dyDescent="0.25">
      <c r="A82" s="103">
        <v>64</v>
      </c>
      <c r="B82" s="51" t="s">
        <v>85</v>
      </c>
      <c r="C82" s="21" t="s">
        <v>61</v>
      </c>
      <c r="D82" s="21" t="s">
        <v>73</v>
      </c>
      <c r="E82" s="21">
        <v>84</v>
      </c>
      <c r="F82" s="40">
        <v>168</v>
      </c>
      <c r="G82" s="47">
        <f t="shared" si="26"/>
        <v>252</v>
      </c>
      <c r="H82" s="50">
        <f t="shared" si="27"/>
        <v>84</v>
      </c>
      <c r="I82" s="28">
        <f t="shared" si="29"/>
        <v>289.78750000000002</v>
      </c>
      <c r="J82" s="28">
        <f t="shared" si="2"/>
        <v>24342.15</v>
      </c>
      <c r="K82" s="41">
        <v>15</v>
      </c>
      <c r="L82" s="28">
        <f t="shared" si="3"/>
        <v>1622.8100000000002</v>
      </c>
      <c r="M82" s="28">
        <v>1329.64</v>
      </c>
      <c r="N82" s="42">
        <v>0.25</v>
      </c>
      <c r="O82" s="28">
        <f t="shared" si="4"/>
        <v>738.11250000000007</v>
      </c>
      <c r="P82" s="42">
        <v>1.54</v>
      </c>
      <c r="Q82" s="28">
        <f t="shared" si="5"/>
        <v>4546.7730000000001</v>
      </c>
      <c r="R82" s="28">
        <f t="shared" si="6"/>
        <v>8237.335500000001</v>
      </c>
      <c r="S82" s="42">
        <v>0.03</v>
      </c>
      <c r="T82" s="28">
        <f t="shared" si="7"/>
        <v>247.12006500000001</v>
      </c>
      <c r="U82" s="28">
        <f t="shared" si="8"/>
        <v>8484.4555650000002</v>
      </c>
      <c r="V82" s="42">
        <v>0</v>
      </c>
      <c r="W82" s="28">
        <f t="shared" si="28"/>
        <v>0</v>
      </c>
      <c r="X82" s="29">
        <f t="shared" si="10"/>
        <v>8484.4555650000002</v>
      </c>
      <c r="Y82" s="29">
        <f t="shared" si="11"/>
        <v>8500</v>
      </c>
      <c r="Z82" s="29">
        <f t="shared" si="22"/>
        <v>10200</v>
      </c>
      <c r="AA82" s="23">
        <v>168</v>
      </c>
      <c r="AB82" s="28">
        <f t="shared" si="30"/>
        <v>18.399999999999999</v>
      </c>
      <c r="AC82" s="34"/>
      <c r="AD82" s="28">
        <f t="shared" si="12"/>
        <v>3091.2</v>
      </c>
      <c r="AE82" s="42">
        <v>0.27100000000000002</v>
      </c>
      <c r="AF82" s="28">
        <f t="shared" si="13"/>
        <v>837.71519999999998</v>
      </c>
      <c r="AG82" s="42">
        <v>0</v>
      </c>
      <c r="AH82" s="28">
        <f t="shared" si="14"/>
        <v>0</v>
      </c>
      <c r="AI82" s="28">
        <f t="shared" si="15"/>
        <v>3928.9151999999999</v>
      </c>
      <c r="AJ82" s="28">
        <v>0</v>
      </c>
      <c r="AK82" s="42">
        <v>0.03</v>
      </c>
      <c r="AL82" s="28">
        <f t="shared" si="16"/>
        <v>117.86745599999999</v>
      </c>
      <c r="AM82" s="28">
        <f t="shared" si="17"/>
        <v>4046.7826559999999</v>
      </c>
      <c r="AN82" s="42">
        <v>0</v>
      </c>
      <c r="AO82" s="28">
        <f t="shared" si="18"/>
        <v>0</v>
      </c>
      <c r="AP82" s="28">
        <f t="shared" si="19"/>
        <v>4046.7826559999999</v>
      </c>
      <c r="AQ82" s="28">
        <f t="shared" si="20"/>
        <v>4000</v>
      </c>
      <c r="AR82" s="30" t="s">
        <v>59</v>
      </c>
      <c r="AS82" s="23"/>
      <c r="AT82" s="28"/>
      <c r="AU82" s="34"/>
      <c r="AV82" s="34"/>
      <c r="AW82" s="42"/>
      <c r="AX82" s="34"/>
      <c r="AY82" s="43"/>
      <c r="AZ82" s="34"/>
      <c r="BA82" s="34"/>
      <c r="BB82" s="34"/>
      <c r="BC82" s="42"/>
      <c r="BD82" s="34"/>
      <c r="BE82" s="34"/>
      <c r="BF82" s="43"/>
      <c r="BG82" s="34"/>
      <c r="BH82" s="34"/>
      <c r="BI82" s="120"/>
      <c r="BJ82" s="28">
        <f t="shared" si="24"/>
        <v>4800</v>
      </c>
    </row>
    <row r="83" spans="1:62" s="46" customFormat="1" ht="15" x14ac:dyDescent="0.25">
      <c r="A83" s="103">
        <v>65</v>
      </c>
      <c r="B83" s="51" t="s">
        <v>85</v>
      </c>
      <c r="C83" s="21" t="s">
        <v>61</v>
      </c>
      <c r="D83" s="21" t="s">
        <v>74</v>
      </c>
      <c r="E83" s="21">
        <v>44</v>
      </c>
      <c r="F83" s="23">
        <v>112</v>
      </c>
      <c r="G83" s="47">
        <f t="shared" ref="G83:G98" si="31">E83+F83</f>
        <v>156</v>
      </c>
      <c r="H83" s="50">
        <f t="shared" si="27"/>
        <v>44</v>
      </c>
      <c r="I83" s="28">
        <f t="shared" si="29"/>
        <v>289.78750000000002</v>
      </c>
      <c r="J83" s="28">
        <f t="shared" ref="J83:J146" si="32">E83*I83</f>
        <v>12750.650000000001</v>
      </c>
      <c r="K83" s="41">
        <v>15</v>
      </c>
      <c r="L83" s="28">
        <f t="shared" ref="L83:L146" si="33">J83/K83</f>
        <v>850.04333333333341</v>
      </c>
      <c r="M83" s="28">
        <v>1329.64</v>
      </c>
      <c r="N83" s="42">
        <v>0.25</v>
      </c>
      <c r="O83" s="28">
        <f t="shared" ref="O83:O146" si="34">(L83+M83)*N83</f>
        <v>544.92083333333335</v>
      </c>
      <c r="P83" s="42">
        <v>1.54</v>
      </c>
      <c r="Q83" s="28">
        <f t="shared" ref="Q83:Q146" si="35">(L83+M83)*P83</f>
        <v>3356.7123333333334</v>
      </c>
      <c r="R83" s="28">
        <f t="shared" ref="R83:R146" si="36">L83+M83+O83+Q83</f>
        <v>6081.3165000000008</v>
      </c>
      <c r="S83" s="42">
        <v>0.03</v>
      </c>
      <c r="T83" s="28">
        <f t="shared" ref="T83:T146" si="37">R83*S83</f>
        <v>182.43949500000002</v>
      </c>
      <c r="U83" s="28">
        <f t="shared" ref="U83:U146" si="38">R83+T83</f>
        <v>6263.7559950000004</v>
      </c>
      <c r="V83" s="42">
        <v>0</v>
      </c>
      <c r="W83" s="28">
        <f t="shared" si="28"/>
        <v>0</v>
      </c>
      <c r="X83" s="29">
        <f t="shared" ref="X83:X146" si="39">U83+W83</f>
        <v>6263.7559950000004</v>
      </c>
      <c r="Y83" s="29">
        <f t="shared" ref="Y83:Y146" si="40">MROUND(X83,100)</f>
        <v>6300</v>
      </c>
      <c r="Z83" s="29">
        <f t="shared" si="22"/>
        <v>7560</v>
      </c>
      <c r="AA83" s="23">
        <v>112</v>
      </c>
      <c r="AB83" s="28">
        <f t="shared" si="30"/>
        <v>18.399999999999999</v>
      </c>
      <c r="AC83" s="34"/>
      <c r="AD83" s="28">
        <f t="shared" ref="AD83:AD146" si="41">AB83*AA83</f>
        <v>2060.7999999999997</v>
      </c>
      <c r="AE83" s="42">
        <v>0.27100000000000002</v>
      </c>
      <c r="AF83" s="28">
        <f t="shared" ref="AF83:AF146" si="42">AD83*AE83</f>
        <v>558.47679999999991</v>
      </c>
      <c r="AG83" s="42">
        <v>0</v>
      </c>
      <c r="AH83" s="28">
        <f t="shared" ref="AH83:AH146" si="43">AD83*AG83</f>
        <v>0</v>
      </c>
      <c r="AI83" s="28">
        <f t="shared" ref="AI83:AI146" si="44">AD83+AF83+AH83</f>
        <v>2619.2767999999996</v>
      </c>
      <c r="AJ83" s="28">
        <v>0</v>
      </c>
      <c r="AK83" s="42">
        <v>0.03</v>
      </c>
      <c r="AL83" s="28">
        <f t="shared" ref="AL83:AL146" si="45">(AI83+AJ83)*AK83</f>
        <v>78.578303999999989</v>
      </c>
      <c r="AM83" s="28">
        <f t="shared" ref="AM83:AM146" si="46">AI83+AJ83+AL83</f>
        <v>2697.8551039999998</v>
      </c>
      <c r="AN83" s="42">
        <v>0</v>
      </c>
      <c r="AO83" s="28">
        <f t="shared" ref="AO83:AO146" si="47">AM83*AN83</f>
        <v>0</v>
      </c>
      <c r="AP83" s="28">
        <f t="shared" ref="AP83:AP146" si="48">AM83+AO83</f>
        <v>2697.8551039999998</v>
      </c>
      <c r="AQ83" s="28">
        <f t="shared" ref="AQ83:AQ146" si="49">MROUND(AP83,100)</f>
        <v>2700</v>
      </c>
      <c r="AR83" s="30" t="s">
        <v>59</v>
      </c>
      <c r="AS83" s="23"/>
      <c r="AT83" s="28"/>
      <c r="AU83" s="34"/>
      <c r="AV83" s="34"/>
      <c r="AW83" s="42"/>
      <c r="AX83" s="34"/>
      <c r="AY83" s="43"/>
      <c r="AZ83" s="34"/>
      <c r="BA83" s="34"/>
      <c r="BB83" s="34"/>
      <c r="BC83" s="42"/>
      <c r="BD83" s="34"/>
      <c r="BE83" s="34"/>
      <c r="BF83" s="43"/>
      <c r="BG83" s="34"/>
      <c r="BH83" s="34"/>
      <c r="BI83" s="120"/>
      <c r="BJ83" s="28">
        <f t="shared" si="24"/>
        <v>3240</v>
      </c>
    </row>
    <row r="84" spans="1:62" s="46" customFormat="1" ht="15" x14ac:dyDescent="0.25">
      <c r="A84" s="103">
        <v>66</v>
      </c>
      <c r="B84" s="51" t="s">
        <v>86</v>
      </c>
      <c r="C84" s="21" t="s">
        <v>58</v>
      </c>
      <c r="D84" s="22">
        <v>2</v>
      </c>
      <c r="E84" s="22">
        <v>91</v>
      </c>
      <c r="F84" s="23">
        <v>245</v>
      </c>
      <c r="G84" s="47">
        <f t="shared" si="31"/>
        <v>336</v>
      </c>
      <c r="H84" s="50">
        <f t="shared" si="27"/>
        <v>91</v>
      </c>
      <c r="I84" s="28">
        <f t="shared" si="29"/>
        <v>289.78750000000002</v>
      </c>
      <c r="J84" s="28">
        <f t="shared" si="32"/>
        <v>26370.662500000002</v>
      </c>
      <c r="K84" s="41">
        <v>15</v>
      </c>
      <c r="L84" s="28">
        <f t="shared" si="33"/>
        <v>1758.0441666666668</v>
      </c>
      <c r="M84" s="28">
        <v>1355.71</v>
      </c>
      <c r="N84" s="42">
        <v>0.25</v>
      </c>
      <c r="O84" s="28">
        <f t="shared" si="34"/>
        <v>778.43854166666665</v>
      </c>
      <c r="P84" s="42">
        <v>1.54</v>
      </c>
      <c r="Q84" s="28">
        <f t="shared" si="35"/>
        <v>4795.1814166666663</v>
      </c>
      <c r="R84" s="28">
        <f t="shared" si="36"/>
        <v>8687.3741249999985</v>
      </c>
      <c r="S84" s="42">
        <v>0.03</v>
      </c>
      <c r="T84" s="28">
        <f t="shared" si="37"/>
        <v>260.62122374999996</v>
      </c>
      <c r="U84" s="28">
        <f t="shared" si="38"/>
        <v>8947.9953487499988</v>
      </c>
      <c r="V84" s="42">
        <v>0</v>
      </c>
      <c r="W84" s="28">
        <f t="shared" si="28"/>
        <v>0</v>
      </c>
      <c r="X84" s="29">
        <f t="shared" si="39"/>
        <v>8947.9953487499988</v>
      </c>
      <c r="Y84" s="29">
        <f t="shared" si="40"/>
        <v>8900</v>
      </c>
      <c r="Z84" s="29">
        <f t="shared" ref="Z84:Z147" si="50">Y84*1.2</f>
        <v>10680</v>
      </c>
      <c r="AA84" s="23">
        <v>245</v>
      </c>
      <c r="AB84" s="28">
        <f t="shared" si="30"/>
        <v>18.399999999999999</v>
      </c>
      <c r="AC84" s="34"/>
      <c r="AD84" s="28">
        <f t="shared" si="41"/>
        <v>4508</v>
      </c>
      <c r="AE84" s="42">
        <v>0.27100000000000002</v>
      </c>
      <c r="AF84" s="28">
        <f t="shared" si="42"/>
        <v>1221.6680000000001</v>
      </c>
      <c r="AG84" s="42">
        <v>0</v>
      </c>
      <c r="AH84" s="28">
        <f t="shared" si="43"/>
        <v>0</v>
      </c>
      <c r="AI84" s="28">
        <f t="shared" si="44"/>
        <v>5729.6679999999997</v>
      </c>
      <c r="AJ84" s="28">
        <v>0</v>
      </c>
      <c r="AK84" s="42">
        <v>0.03</v>
      </c>
      <c r="AL84" s="28">
        <f t="shared" si="45"/>
        <v>171.89003999999997</v>
      </c>
      <c r="AM84" s="28">
        <f t="shared" si="46"/>
        <v>5901.5580399999999</v>
      </c>
      <c r="AN84" s="42">
        <v>0</v>
      </c>
      <c r="AO84" s="28">
        <f t="shared" si="47"/>
        <v>0</v>
      </c>
      <c r="AP84" s="28">
        <f t="shared" si="48"/>
        <v>5901.5580399999999</v>
      </c>
      <c r="AQ84" s="28">
        <f t="shared" si="49"/>
        <v>5900</v>
      </c>
      <c r="AR84" s="30" t="s">
        <v>59</v>
      </c>
      <c r="AS84" s="23"/>
      <c r="AT84" s="28"/>
      <c r="AU84" s="34"/>
      <c r="AV84" s="34"/>
      <c r="AW84" s="42"/>
      <c r="AX84" s="34"/>
      <c r="AY84" s="43"/>
      <c r="AZ84" s="34"/>
      <c r="BA84" s="34"/>
      <c r="BB84" s="34"/>
      <c r="BC84" s="42"/>
      <c r="BD84" s="34"/>
      <c r="BE84" s="34"/>
      <c r="BF84" s="43"/>
      <c r="BG84" s="34"/>
      <c r="BH84" s="34"/>
      <c r="BI84" s="120"/>
      <c r="BJ84" s="28">
        <f t="shared" ref="BJ84:BJ147" si="51">AQ84*1.2</f>
        <v>7080</v>
      </c>
    </row>
    <row r="85" spans="1:62" s="46" customFormat="1" ht="15" x14ac:dyDescent="0.25">
      <c r="A85" s="103">
        <v>67</v>
      </c>
      <c r="B85" s="51" t="s">
        <v>86</v>
      </c>
      <c r="C85" s="21" t="s">
        <v>60</v>
      </c>
      <c r="D85" s="22">
        <v>2</v>
      </c>
      <c r="E85" s="22">
        <v>70</v>
      </c>
      <c r="F85" s="23">
        <v>168</v>
      </c>
      <c r="G85" s="47">
        <f t="shared" si="31"/>
        <v>238</v>
      </c>
      <c r="H85" s="50">
        <f t="shared" si="27"/>
        <v>70</v>
      </c>
      <c r="I85" s="28">
        <f t="shared" si="29"/>
        <v>289.78750000000002</v>
      </c>
      <c r="J85" s="28">
        <f t="shared" si="32"/>
        <v>20285.125</v>
      </c>
      <c r="K85" s="41">
        <v>15</v>
      </c>
      <c r="L85" s="28">
        <f t="shared" si="33"/>
        <v>1352.3416666666667</v>
      </c>
      <c r="M85" s="28">
        <v>1329.64</v>
      </c>
      <c r="N85" s="42">
        <v>0.25</v>
      </c>
      <c r="O85" s="28">
        <f t="shared" si="34"/>
        <v>670.49541666666664</v>
      </c>
      <c r="P85" s="42">
        <v>1.54</v>
      </c>
      <c r="Q85" s="28">
        <f t="shared" si="35"/>
        <v>4130.2517666666663</v>
      </c>
      <c r="R85" s="28">
        <f t="shared" si="36"/>
        <v>7482.7288499999995</v>
      </c>
      <c r="S85" s="42">
        <v>0.03</v>
      </c>
      <c r="T85" s="28">
        <f t="shared" si="37"/>
        <v>224.48186549999997</v>
      </c>
      <c r="U85" s="28">
        <f t="shared" si="38"/>
        <v>7707.2107154999994</v>
      </c>
      <c r="V85" s="42">
        <v>0</v>
      </c>
      <c r="W85" s="28">
        <f t="shared" si="28"/>
        <v>0</v>
      </c>
      <c r="X85" s="29">
        <f t="shared" si="39"/>
        <v>7707.2107154999994</v>
      </c>
      <c r="Y85" s="29">
        <f t="shared" si="40"/>
        <v>7700</v>
      </c>
      <c r="Z85" s="29">
        <f t="shared" si="50"/>
        <v>9240</v>
      </c>
      <c r="AA85" s="23">
        <v>168</v>
      </c>
      <c r="AB85" s="28">
        <f t="shared" si="30"/>
        <v>18.399999999999999</v>
      </c>
      <c r="AC85" s="34"/>
      <c r="AD85" s="28">
        <f t="shared" si="41"/>
        <v>3091.2</v>
      </c>
      <c r="AE85" s="42">
        <v>0.27100000000000002</v>
      </c>
      <c r="AF85" s="28">
        <f t="shared" si="42"/>
        <v>837.71519999999998</v>
      </c>
      <c r="AG85" s="42">
        <v>0</v>
      </c>
      <c r="AH85" s="28">
        <f t="shared" si="43"/>
        <v>0</v>
      </c>
      <c r="AI85" s="28">
        <f t="shared" si="44"/>
        <v>3928.9151999999999</v>
      </c>
      <c r="AJ85" s="28">
        <v>0</v>
      </c>
      <c r="AK85" s="42">
        <v>0.03</v>
      </c>
      <c r="AL85" s="28">
        <f t="shared" si="45"/>
        <v>117.86745599999999</v>
      </c>
      <c r="AM85" s="28">
        <f t="shared" si="46"/>
        <v>4046.7826559999999</v>
      </c>
      <c r="AN85" s="42">
        <v>0</v>
      </c>
      <c r="AO85" s="28">
        <f t="shared" si="47"/>
        <v>0</v>
      </c>
      <c r="AP85" s="28">
        <f t="shared" si="48"/>
        <v>4046.7826559999999</v>
      </c>
      <c r="AQ85" s="28">
        <f t="shared" si="49"/>
        <v>4000</v>
      </c>
      <c r="AR85" s="30" t="s">
        <v>59</v>
      </c>
      <c r="AS85" s="23"/>
      <c r="AT85" s="28"/>
      <c r="AU85" s="34"/>
      <c r="AV85" s="34"/>
      <c r="AW85" s="42"/>
      <c r="AX85" s="34"/>
      <c r="AY85" s="43"/>
      <c r="AZ85" s="34"/>
      <c r="BA85" s="34"/>
      <c r="BB85" s="34"/>
      <c r="BC85" s="42"/>
      <c r="BD85" s="34"/>
      <c r="BE85" s="34"/>
      <c r="BF85" s="43"/>
      <c r="BG85" s="34"/>
      <c r="BH85" s="34"/>
      <c r="BI85" s="120"/>
      <c r="BJ85" s="28">
        <f t="shared" si="51"/>
        <v>4800</v>
      </c>
    </row>
    <row r="86" spans="1:62" s="46" customFormat="1" ht="15" x14ac:dyDescent="0.25">
      <c r="A86" s="103">
        <v>68</v>
      </c>
      <c r="B86" s="51" t="s">
        <v>86</v>
      </c>
      <c r="C86" s="21" t="s">
        <v>61</v>
      </c>
      <c r="D86" s="22">
        <v>3</v>
      </c>
      <c r="E86" s="22">
        <v>60</v>
      </c>
      <c r="F86" s="23">
        <v>90</v>
      </c>
      <c r="G86" s="47">
        <f t="shared" si="31"/>
        <v>150</v>
      </c>
      <c r="H86" s="50">
        <f t="shared" si="27"/>
        <v>60</v>
      </c>
      <c r="I86" s="28">
        <f t="shared" si="29"/>
        <v>289.78750000000002</v>
      </c>
      <c r="J86" s="28">
        <f t="shared" si="32"/>
        <v>17387.25</v>
      </c>
      <c r="K86" s="41">
        <v>15</v>
      </c>
      <c r="L86" s="28">
        <f t="shared" si="33"/>
        <v>1159.1500000000001</v>
      </c>
      <c r="M86" s="28">
        <v>1303.57</v>
      </c>
      <c r="N86" s="42">
        <v>0.25</v>
      </c>
      <c r="O86" s="28">
        <f t="shared" si="34"/>
        <v>615.68000000000006</v>
      </c>
      <c r="P86" s="42">
        <v>1.54</v>
      </c>
      <c r="Q86" s="28">
        <f t="shared" si="35"/>
        <v>3792.5888000000004</v>
      </c>
      <c r="R86" s="28">
        <f t="shared" si="36"/>
        <v>6870.988800000001</v>
      </c>
      <c r="S86" s="42">
        <v>0.03</v>
      </c>
      <c r="T86" s="28">
        <f t="shared" si="37"/>
        <v>206.12966400000002</v>
      </c>
      <c r="U86" s="28">
        <f t="shared" si="38"/>
        <v>7077.118464000001</v>
      </c>
      <c r="V86" s="42">
        <v>0</v>
      </c>
      <c r="W86" s="28">
        <f t="shared" si="28"/>
        <v>0</v>
      </c>
      <c r="X86" s="29">
        <f t="shared" si="39"/>
        <v>7077.118464000001</v>
      </c>
      <c r="Y86" s="29">
        <f t="shared" si="40"/>
        <v>7100</v>
      </c>
      <c r="Z86" s="29">
        <f t="shared" si="50"/>
        <v>8520</v>
      </c>
      <c r="AA86" s="23">
        <v>90</v>
      </c>
      <c r="AB86" s="28">
        <f t="shared" si="30"/>
        <v>18.399999999999999</v>
      </c>
      <c r="AC86" s="34"/>
      <c r="AD86" s="28">
        <f t="shared" si="41"/>
        <v>1655.9999999999998</v>
      </c>
      <c r="AE86" s="42">
        <v>0.27100000000000002</v>
      </c>
      <c r="AF86" s="28">
        <f t="shared" si="42"/>
        <v>448.77599999999995</v>
      </c>
      <c r="AG86" s="42">
        <v>0</v>
      </c>
      <c r="AH86" s="28">
        <f t="shared" si="43"/>
        <v>0</v>
      </c>
      <c r="AI86" s="28">
        <f t="shared" si="44"/>
        <v>2104.7759999999998</v>
      </c>
      <c r="AJ86" s="28">
        <v>0</v>
      </c>
      <c r="AK86" s="42">
        <v>0.03</v>
      </c>
      <c r="AL86" s="28">
        <f t="shared" si="45"/>
        <v>63.14327999999999</v>
      </c>
      <c r="AM86" s="28">
        <f t="shared" si="46"/>
        <v>2167.9192799999996</v>
      </c>
      <c r="AN86" s="42">
        <v>0</v>
      </c>
      <c r="AO86" s="28">
        <f t="shared" si="47"/>
        <v>0</v>
      </c>
      <c r="AP86" s="28">
        <f t="shared" si="48"/>
        <v>2167.9192799999996</v>
      </c>
      <c r="AQ86" s="28">
        <f t="shared" si="49"/>
        <v>2200</v>
      </c>
      <c r="AR86" s="30" t="s">
        <v>59</v>
      </c>
      <c r="AS86" s="23"/>
      <c r="AT86" s="28"/>
      <c r="AU86" s="34"/>
      <c r="AV86" s="34"/>
      <c r="AW86" s="42"/>
      <c r="AX86" s="34"/>
      <c r="AY86" s="43"/>
      <c r="AZ86" s="34"/>
      <c r="BA86" s="34"/>
      <c r="BB86" s="34"/>
      <c r="BC86" s="42"/>
      <c r="BD86" s="34"/>
      <c r="BE86" s="34"/>
      <c r="BF86" s="43"/>
      <c r="BG86" s="34"/>
      <c r="BH86" s="34"/>
      <c r="BI86" s="120"/>
      <c r="BJ86" s="28">
        <f t="shared" si="51"/>
        <v>2640</v>
      </c>
    </row>
    <row r="87" spans="1:62" s="46" customFormat="1" ht="15" x14ac:dyDescent="0.25">
      <c r="A87" s="103">
        <v>69</v>
      </c>
      <c r="B87" s="51" t="s">
        <v>87</v>
      </c>
      <c r="C87" s="21" t="s">
        <v>58</v>
      </c>
      <c r="D87" s="21" t="s">
        <v>88</v>
      </c>
      <c r="E87" s="22">
        <v>160</v>
      </c>
      <c r="F87" s="23">
        <v>39</v>
      </c>
      <c r="G87" s="47">
        <f t="shared" si="31"/>
        <v>199</v>
      </c>
      <c r="H87" s="50">
        <f t="shared" si="27"/>
        <v>160</v>
      </c>
      <c r="I87" s="28">
        <f t="shared" si="29"/>
        <v>289.78750000000002</v>
      </c>
      <c r="J87" s="28">
        <f t="shared" si="32"/>
        <v>46366</v>
      </c>
      <c r="K87" s="41">
        <v>15</v>
      </c>
      <c r="L87" s="28">
        <f t="shared" si="33"/>
        <v>3091.0666666666666</v>
      </c>
      <c r="M87" s="28">
        <v>1303.57</v>
      </c>
      <c r="N87" s="42">
        <v>0.25</v>
      </c>
      <c r="O87" s="28">
        <f t="shared" si="34"/>
        <v>1098.6591666666666</v>
      </c>
      <c r="P87" s="42">
        <v>1.54</v>
      </c>
      <c r="Q87" s="28">
        <f t="shared" si="35"/>
        <v>6767.7404666666662</v>
      </c>
      <c r="R87" s="28">
        <f t="shared" si="36"/>
        <v>12261.0363</v>
      </c>
      <c r="S87" s="42">
        <v>0.03</v>
      </c>
      <c r="T87" s="28">
        <f t="shared" si="37"/>
        <v>367.83108899999996</v>
      </c>
      <c r="U87" s="28">
        <f t="shared" si="38"/>
        <v>12628.867388999999</v>
      </c>
      <c r="V87" s="42">
        <v>0</v>
      </c>
      <c r="W87" s="28">
        <f t="shared" si="28"/>
        <v>0</v>
      </c>
      <c r="X87" s="29">
        <f t="shared" si="39"/>
        <v>12628.867388999999</v>
      </c>
      <c r="Y87" s="29">
        <f t="shared" si="40"/>
        <v>12600</v>
      </c>
      <c r="Z87" s="29">
        <f t="shared" si="50"/>
        <v>15120</v>
      </c>
      <c r="AA87" s="23">
        <v>39</v>
      </c>
      <c r="AB87" s="28">
        <f t="shared" si="30"/>
        <v>18.399999999999999</v>
      </c>
      <c r="AC87" s="34"/>
      <c r="AD87" s="28">
        <f t="shared" si="41"/>
        <v>717.59999999999991</v>
      </c>
      <c r="AE87" s="42">
        <v>0.27100000000000002</v>
      </c>
      <c r="AF87" s="28">
        <f t="shared" si="42"/>
        <v>194.46959999999999</v>
      </c>
      <c r="AG87" s="42">
        <v>0</v>
      </c>
      <c r="AH87" s="28">
        <f t="shared" si="43"/>
        <v>0</v>
      </c>
      <c r="AI87" s="28">
        <f t="shared" si="44"/>
        <v>912.06959999999992</v>
      </c>
      <c r="AJ87" s="28">
        <v>0</v>
      </c>
      <c r="AK87" s="42">
        <v>0.03</v>
      </c>
      <c r="AL87" s="28">
        <f t="shared" si="45"/>
        <v>27.362087999999996</v>
      </c>
      <c r="AM87" s="28">
        <f t="shared" si="46"/>
        <v>939.43168799999989</v>
      </c>
      <c r="AN87" s="42">
        <v>0</v>
      </c>
      <c r="AO87" s="28">
        <f t="shared" si="47"/>
        <v>0</v>
      </c>
      <c r="AP87" s="28">
        <f t="shared" si="48"/>
        <v>939.43168799999989</v>
      </c>
      <c r="AQ87" s="28">
        <f t="shared" si="49"/>
        <v>900</v>
      </c>
      <c r="AR87" s="30" t="s">
        <v>59</v>
      </c>
      <c r="AS87" s="23">
        <v>39</v>
      </c>
      <c r="AT87" s="28">
        <f>(323.2*0.67)+(96.5*2.3*0.33)</f>
        <v>289.78750000000002</v>
      </c>
      <c r="AU87" s="34"/>
      <c r="AV87" s="34">
        <f>(AT87*AS87)/15</f>
        <v>753.4475000000001</v>
      </c>
      <c r="AW87" s="42">
        <v>0.25</v>
      </c>
      <c r="AX87" s="34">
        <f>AV87*AW87</f>
        <v>188.36187500000003</v>
      </c>
      <c r="AY87" s="43">
        <v>0</v>
      </c>
      <c r="AZ87" s="34">
        <f>AV87*AY87</f>
        <v>0</v>
      </c>
      <c r="BA87" s="34">
        <f>AV87+AX87+AZ87</f>
        <v>941.80937500000016</v>
      </c>
      <c r="BB87" s="34">
        <v>0</v>
      </c>
      <c r="BC87" s="42">
        <v>0.03</v>
      </c>
      <c r="BD87" s="34">
        <f>(BA87+BB87)*BC87</f>
        <v>28.254281250000005</v>
      </c>
      <c r="BE87" s="34">
        <f>BA87+BB87+BD87</f>
        <v>970.06365625000012</v>
      </c>
      <c r="BF87" s="43">
        <v>0</v>
      </c>
      <c r="BG87" s="34">
        <f>BE87*BF87</f>
        <v>0</v>
      </c>
      <c r="BH87" s="34">
        <f>BE87+BG87</f>
        <v>970.06365625000012</v>
      </c>
      <c r="BI87" s="120">
        <f>MROUND(BH87,100)</f>
        <v>1000</v>
      </c>
      <c r="BJ87" s="28">
        <f t="shared" si="51"/>
        <v>1080</v>
      </c>
    </row>
    <row r="88" spans="1:62" s="46" customFormat="1" ht="15" x14ac:dyDescent="0.25">
      <c r="A88" s="103">
        <v>70</v>
      </c>
      <c r="B88" s="51" t="s">
        <v>342</v>
      </c>
      <c r="C88" s="21" t="s">
        <v>58</v>
      </c>
      <c r="D88" s="21" t="s">
        <v>35</v>
      </c>
      <c r="E88" s="66">
        <v>156</v>
      </c>
      <c r="F88" s="40">
        <v>392</v>
      </c>
      <c r="G88" s="47">
        <f t="shared" si="31"/>
        <v>548</v>
      </c>
      <c r="H88" s="50">
        <f t="shared" si="27"/>
        <v>156</v>
      </c>
      <c r="I88" s="28">
        <f t="shared" si="29"/>
        <v>289.78750000000002</v>
      </c>
      <c r="J88" s="28">
        <f t="shared" si="32"/>
        <v>45206.850000000006</v>
      </c>
      <c r="K88" s="41">
        <v>15</v>
      </c>
      <c r="L88" s="34">
        <f t="shared" si="33"/>
        <v>3013.7900000000004</v>
      </c>
      <c r="M88" s="28">
        <v>1381.7833333333331</v>
      </c>
      <c r="N88" s="42">
        <v>0.25</v>
      </c>
      <c r="O88" s="34">
        <f t="shared" si="34"/>
        <v>1098.8933333333334</v>
      </c>
      <c r="P88" s="42">
        <v>1.54</v>
      </c>
      <c r="Q88" s="34">
        <f t="shared" si="35"/>
        <v>6769.1829333333344</v>
      </c>
      <c r="R88" s="34">
        <f t="shared" si="36"/>
        <v>12263.649600000001</v>
      </c>
      <c r="S88" s="42">
        <v>0.03</v>
      </c>
      <c r="T88" s="34">
        <f t="shared" si="37"/>
        <v>367.90948800000001</v>
      </c>
      <c r="U88" s="34">
        <f t="shared" si="38"/>
        <v>12631.559088</v>
      </c>
      <c r="V88" s="43">
        <v>0</v>
      </c>
      <c r="W88" s="34">
        <v>0</v>
      </c>
      <c r="X88" s="36">
        <f t="shared" si="39"/>
        <v>12631.559088</v>
      </c>
      <c r="Y88" s="36">
        <f t="shared" si="40"/>
        <v>12600</v>
      </c>
      <c r="Z88" s="29">
        <f t="shared" si="50"/>
        <v>15120</v>
      </c>
      <c r="AA88" s="40">
        <v>392</v>
      </c>
      <c r="AB88" s="28">
        <f t="shared" si="30"/>
        <v>18.399999999999999</v>
      </c>
      <c r="AC88" s="34"/>
      <c r="AD88" s="28">
        <f t="shared" si="41"/>
        <v>7212.7999999999993</v>
      </c>
      <c r="AE88" s="42">
        <v>0.27100000000000002</v>
      </c>
      <c r="AF88" s="28">
        <f t="shared" si="42"/>
        <v>1954.6687999999999</v>
      </c>
      <c r="AG88" s="42">
        <v>0</v>
      </c>
      <c r="AH88" s="28">
        <f t="shared" si="43"/>
        <v>0</v>
      </c>
      <c r="AI88" s="28">
        <f t="shared" si="44"/>
        <v>9167.4687999999987</v>
      </c>
      <c r="AJ88" s="28">
        <v>0</v>
      </c>
      <c r="AK88" s="42">
        <v>0.03</v>
      </c>
      <c r="AL88" s="28">
        <f t="shared" si="45"/>
        <v>275.02406399999995</v>
      </c>
      <c r="AM88" s="28">
        <f t="shared" si="46"/>
        <v>9442.492863999998</v>
      </c>
      <c r="AN88" s="42">
        <v>0</v>
      </c>
      <c r="AO88" s="28">
        <f t="shared" si="47"/>
        <v>0</v>
      </c>
      <c r="AP88" s="28">
        <f t="shared" si="48"/>
        <v>9442.492863999998</v>
      </c>
      <c r="AQ88" s="28">
        <f t="shared" si="49"/>
        <v>9400</v>
      </c>
      <c r="AR88" s="30" t="s">
        <v>59</v>
      </c>
      <c r="AS88" s="40"/>
      <c r="AT88" s="28"/>
      <c r="AU88" s="34"/>
      <c r="AV88" s="28"/>
      <c r="AW88" s="42"/>
      <c r="AX88" s="34"/>
      <c r="AY88" s="43"/>
      <c r="AZ88" s="34"/>
      <c r="BA88" s="34"/>
      <c r="BB88" s="34"/>
      <c r="BC88" s="43"/>
      <c r="BD88" s="34"/>
      <c r="BE88" s="34"/>
      <c r="BF88" s="43"/>
      <c r="BG88" s="34"/>
      <c r="BH88" s="34"/>
      <c r="BI88" s="120"/>
      <c r="BJ88" s="28">
        <f t="shared" si="51"/>
        <v>11280</v>
      </c>
    </row>
    <row r="89" spans="1:62" s="46" customFormat="1" ht="15" x14ac:dyDescent="0.25">
      <c r="A89" s="103">
        <v>71</v>
      </c>
      <c r="B89" s="51" t="s">
        <v>342</v>
      </c>
      <c r="C89" s="21" t="s">
        <v>61</v>
      </c>
      <c r="D89" s="21" t="s">
        <v>36</v>
      </c>
      <c r="E89" s="66">
        <v>110</v>
      </c>
      <c r="F89" s="40">
        <v>224</v>
      </c>
      <c r="G89" s="47">
        <f t="shared" si="31"/>
        <v>334</v>
      </c>
      <c r="H89" s="50">
        <f t="shared" si="27"/>
        <v>110</v>
      </c>
      <c r="I89" s="28">
        <f t="shared" si="29"/>
        <v>289.78750000000002</v>
      </c>
      <c r="J89" s="28">
        <f t="shared" si="32"/>
        <v>31876.625000000004</v>
      </c>
      <c r="K89" s="41">
        <v>15</v>
      </c>
      <c r="L89" s="34">
        <f t="shared" si="33"/>
        <v>2125.1083333333336</v>
      </c>
      <c r="M89" s="28">
        <v>1355.7133333333331</v>
      </c>
      <c r="N89" s="42">
        <v>0.25</v>
      </c>
      <c r="O89" s="34">
        <f t="shared" si="34"/>
        <v>870.20541666666668</v>
      </c>
      <c r="P89" s="42">
        <v>1.54</v>
      </c>
      <c r="Q89" s="34">
        <f t="shared" si="35"/>
        <v>5360.4653666666673</v>
      </c>
      <c r="R89" s="34">
        <f t="shared" si="36"/>
        <v>9711.4924500000016</v>
      </c>
      <c r="S89" s="42">
        <v>0.03</v>
      </c>
      <c r="T89" s="34">
        <f t="shared" si="37"/>
        <v>291.34477350000003</v>
      </c>
      <c r="U89" s="34">
        <f t="shared" si="38"/>
        <v>10002.837223500002</v>
      </c>
      <c r="V89" s="43">
        <v>0</v>
      </c>
      <c r="W89" s="34">
        <v>0</v>
      </c>
      <c r="X89" s="36">
        <f t="shared" si="39"/>
        <v>10002.837223500002</v>
      </c>
      <c r="Y89" s="36">
        <f t="shared" si="40"/>
        <v>10000</v>
      </c>
      <c r="Z89" s="29">
        <f t="shared" si="50"/>
        <v>12000</v>
      </c>
      <c r="AA89" s="40">
        <v>224</v>
      </c>
      <c r="AB89" s="28">
        <f t="shared" si="30"/>
        <v>18.399999999999999</v>
      </c>
      <c r="AC89" s="34"/>
      <c r="AD89" s="28">
        <f t="shared" si="41"/>
        <v>4121.5999999999995</v>
      </c>
      <c r="AE89" s="42">
        <v>0.27100000000000002</v>
      </c>
      <c r="AF89" s="28">
        <f t="shared" si="42"/>
        <v>1116.9535999999998</v>
      </c>
      <c r="AG89" s="42">
        <v>0</v>
      </c>
      <c r="AH89" s="28">
        <f t="shared" si="43"/>
        <v>0</v>
      </c>
      <c r="AI89" s="28">
        <f t="shared" si="44"/>
        <v>5238.5535999999993</v>
      </c>
      <c r="AJ89" s="28">
        <v>0</v>
      </c>
      <c r="AK89" s="42">
        <v>0.03</v>
      </c>
      <c r="AL89" s="28">
        <f t="shared" si="45"/>
        <v>157.15660799999998</v>
      </c>
      <c r="AM89" s="28">
        <f t="shared" si="46"/>
        <v>5395.7102079999995</v>
      </c>
      <c r="AN89" s="42">
        <v>0</v>
      </c>
      <c r="AO89" s="28">
        <f t="shared" si="47"/>
        <v>0</v>
      </c>
      <c r="AP89" s="28">
        <f t="shared" si="48"/>
        <v>5395.7102079999995</v>
      </c>
      <c r="AQ89" s="28">
        <f t="shared" si="49"/>
        <v>5400</v>
      </c>
      <c r="AR89" s="30" t="s">
        <v>59</v>
      </c>
      <c r="AS89" s="40"/>
      <c r="AT89" s="28"/>
      <c r="AU89" s="34"/>
      <c r="AV89" s="28"/>
      <c r="AW89" s="42"/>
      <c r="AX89" s="34"/>
      <c r="AY89" s="43"/>
      <c r="AZ89" s="34"/>
      <c r="BA89" s="34"/>
      <c r="BB89" s="34"/>
      <c r="BC89" s="43"/>
      <c r="BD89" s="34"/>
      <c r="BE89" s="34"/>
      <c r="BF89" s="43"/>
      <c r="BG89" s="34"/>
      <c r="BH89" s="34"/>
      <c r="BI89" s="120"/>
      <c r="BJ89" s="28">
        <f t="shared" si="51"/>
        <v>6480</v>
      </c>
    </row>
    <row r="90" spans="1:62" s="46" customFormat="1" ht="15" x14ac:dyDescent="0.25">
      <c r="A90" s="103">
        <v>72</v>
      </c>
      <c r="B90" s="51" t="s">
        <v>342</v>
      </c>
      <c r="C90" s="21" t="s">
        <v>61</v>
      </c>
      <c r="D90" s="21" t="s">
        <v>37</v>
      </c>
      <c r="E90" s="66">
        <v>98</v>
      </c>
      <c r="F90" s="40">
        <v>208</v>
      </c>
      <c r="G90" s="47">
        <f t="shared" si="31"/>
        <v>306</v>
      </c>
      <c r="H90" s="50">
        <f t="shared" si="27"/>
        <v>98</v>
      </c>
      <c r="I90" s="28">
        <f t="shared" si="29"/>
        <v>289.78750000000002</v>
      </c>
      <c r="J90" s="28">
        <f t="shared" si="32"/>
        <v>28399.175000000003</v>
      </c>
      <c r="K90" s="41">
        <v>15</v>
      </c>
      <c r="L90" s="34">
        <f t="shared" si="33"/>
        <v>1893.2783333333334</v>
      </c>
      <c r="M90" s="28">
        <v>1355.7133333333331</v>
      </c>
      <c r="N90" s="42">
        <v>0.25</v>
      </c>
      <c r="O90" s="34">
        <f t="shared" si="34"/>
        <v>812.2479166666667</v>
      </c>
      <c r="P90" s="42">
        <v>1.54</v>
      </c>
      <c r="Q90" s="34">
        <f t="shared" si="35"/>
        <v>5003.4471666666668</v>
      </c>
      <c r="R90" s="34">
        <f t="shared" si="36"/>
        <v>9064.6867500000008</v>
      </c>
      <c r="S90" s="42">
        <v>0.03</v>
      </c>
      <c r="T90" s="34">
        <f t="shared" si="37"/>
        <v>271.94060250000001</v>
      </c>
      <c r="U90" s="34">
        <f t="shared" si="38"/>
        <v>9336.6273525000015</v>
      </c>
      <c r="V90" s="43">
        <v>0</v>
      </c>
      <c r="W90" s="34">
        <v>0</v>
      </c>
      <c r="X90" s="36">
        <f t="shared" si="39"/>
        <v>9336.6273525000015</v>
      </c>
      <c r="Y90" s="36">
        <f t="shared" si="40"/>
        <v>9300</v>
      </c>
      <c r="Z90" s="29">
        <f t="shared" si="50"/>
        <v>11160</v>
      </c>
      <c r="AA90" s="40">
        <v>208</v>
      </c>
      <c r="AB90" s="28">
        <f t="shared" si="30"/>
        <v>18.399999999999999</v>
      </c>
      <c r="AC90" s="34"/>
      <c r="AD90" s="28">
        <f t="shared" si="41"/>
        <v>3827.2</v>
      </c>
      <c r="AE90" s="42">
        <v>0.27100000000000002</v>
      </c>
      <c r="AF90" s="28">
        <f t="shared" si="42"/>
        <v>1037.1712</v>
      </c>
      <c r="AG90" s="42">
        <v>0</v>
      </c>
      <c r="AH90" s="28">
        <f t="shared" si="43"/>
        <v>0</v>
      </c>
      <c r="AI90" s="28">
        <f t="shared" si="44"/>
        <v>4864.3711999999996</v>
      </c>
      <c r="AJ90" s="28">
        <v>0</v>
      </c>
      <c r="AK90" s="42">
        <v>0.03</v>
      </c>
      <c r="AL90" s="28">
        <f t="shared" si="45"/>
        <v>145.93113599999998</v>
      </c>
      <c r="AM90" s="28">
        <f t="shared" si="46"/>
        <v>5010.3023359999997</v>
      </c>
      <c r="AN90" s="42">
        <v>0</v>
      </c>
      <c r="AO90" s="28">
        <f t="shared" si="47"/>
        <v>0</v>
      </c>
      <c r="AP90" s="28">
        <f t="shared" si="48"/>
        <v>5010.3023359999997</v>
      </c>
      <c r="AQ90" s="28">
        <f t="shared" si="49"/>
        <v>5000</v>
      </c>
      <c r="AR90" s="30" t="s">
        <v>59</v>
      </c>
      <c r="AS90" s="40"/>
      <c r="AT90" s="28"/>
      <c r="AU90" s="34"/>
      <c r="AV90" s="28"/>
      <c r="AW90" s="42"/>
      <c r="AX90" s="34"/>
      <c r="AY90" s="43"/>
      <c r="AZ90" s="34"/>
      <c r="BA90" s="34"/>
      <c r="BB90" s="34"/>
      <c r="BC90" s="43"/>
      <c r="BD90" s="34"/>
      <c r="BE90" s="34"/>
      <c r="BF90" s="43"/>
      <c r="BG90" s="34"/>
      <c r="BH90" s="34"/>
      <c r="BI90" s="120"/>
      <c r="BJ90" s="28">
        <f t="shared" si="51"/>
        <v>6000</v>
      </c>
    </row>
    <row r="91" spans="1:62" s="46" customFormat="1" ht="15" x14ac:dyDescent="0.25">
      <c r="A91" s="103">
        <v>73</v>
      </c>
      <c r="B91" s="51" t="s">
        <v>89</v>
      </c>
      <c r="C91" s="21" t="s">
        <v>58</v>
      </c>
      <c r="D91" s="21" t="s">
        <v>78</v>
      </c>
      <c r="E91" s="22">
        <v>63</v>
      </c>
      <c r="F91" s="23">
        <v>168</v>
      </c>
      <c r="G91" s="47">
        <f t="shared" si="31"/>
        <v>231</v>
      </c>
      <c r="H91" s="50">
        <f t="shared" si="27"/>
        <v>63</v>
      </c>
      <c r="I91" s="28">
        <f t="shared" si="29"/>
        <v>289.78750000000002</v>
      </c>
      <c r="J91" s="28">
        <f t="shared" si="32"/>
        <v>18256.612500000003</v>
      </c>
      <c r="K91" s="41">
        <v>15</v>
      </c>
      <c r="L91" s="28">
        <f t="shared" si="33"/>
        <v>1217.1075000000003</v>
      </c>
      <c r="M91" s="28">
        <v>1329.64</v>
      </c>
      <c r="N91" s="42">
        <v>0.25</v>
      </c>
      <c r="O91" s="28">
        <f t="shared" si="34"/>
        <v>636.6868750000001</v>
      </c>
      <c r="P91" s="42">
        <v>1.54</v>
      </c>
      <c r="Q91" s="28">
        <f t="shared" si="35"/>
        <v>3921.9911500000007</v>
      </c>
      <c r="R91" s="28">
        <f t="shared" si="36"/>
        <v>7105.4255250000015</v>
      </c>
      <c r="S91" s="42">
        <v>0.03</v>
      </c>
      <c r="T91" s="28">
        <f t="shared" si="37"/>
        <v>213.16276575000003</v>
      </c>
      <c r="U91" s="28">
        <f t="shared" si="38"/>
        <v>7318.5882907500018</v>
      </c>
      <c r="V91" s="42">
        <v>0</v>
      </c>
      <c r="W91" s="28">
        <f>U91*V91</f>
        <v>0</v>
      </c>
      <c r="X91" s="29">
        <f t="shared" si="39"/>
        <v>7318.5882907500018</v>
      </c>
      <c r="Y91" s="29">
        <f t="shared" si="40"/>
        <v>7300</v>
      </c>
      <c r="Z91" s="29">
        <f t="shared" si="50"/>
        <v>8760</v>
      </c>
      <c r="AA91" s="23">
        <v>168</v>
      </c>
      <c r="AB91" s="28">
        <f t="shared" si="30"/>
        <v>18.399999999999999</v>
      </c>
      <c r="AC91" s="34"/>
      <c r="AD91" s="28">
        <f t="shared" si="41"/>
        <v>3091.2</v>
      </c>
      <c r="AE91" s="42">
        <v>0.27100000000000002</v>
      </c>
      <c r="AF91" s="28">
        <f t="shared" si="42"/>
        <v>837.71519999999998</v>
      </c>
      <c r="AG91" s="42">
        <v>0</v>
      </c>
      <c r="AH91" s="28">
        <f t="shared" si="43"/>
        <v>0</v>
      </c>
      <c r="AI91" s="28">
        <f t="shared" si="44"/>
        <v>3928.9151999999999</v>
      </c>
      <c r="AJ91" s="28">
        <v>0</v>
      </c>
      <c r="AK91" s="42">
        <v>0.03</v>
      </c>
      <c r="AL91" s="28">
        <f t="shared" si="45"/>
        <v>117.86745599999999</v>
      </c>
      <c r="AM91" s="28">
        <f t="shared" si="46"/>
        <v>4046.7826559999999</v>
      </c>
      <c r="AN91" s="42">
        <v>0</v>
      </c>
      <c r="AO91" s="28">
        <f t="shared" si="47"/>
        <v>0</v>
      </c>
      <c r="AP91" s="28">
        <f t="shared" si="48"/>
        <v>4046.7826559999999</v>
      </c>
      <c r="AQ91" s="28">
        <f t="shared" si="49"/>
        <v>4000</v>
      </c>
      <c r="AR91" s="30" t="s">
        <v>59</v>
      </c>
      <c r="AS91" s="23"/>
      <c r="AT91" s="28"/>
      <c r="AU91" s="34"/>
      <c r="AV91" s="34"/>
      <c r="AW91" s="42"/>
      <c r="AX91" s="34"/>
      <c r="AY91" s="43"/>
      <c r="AZ91" s="34"/>
      <c r="BA91" s="34"/>
      <c r="BB91" s="34"/>
      <c r="BC91" s="42"/>
      <c r="BD91" s="34"/>
      <c r="BE91" s="34"/>
      <c r="BF91" s="43"/>
      <c r="BG91" s="34"/>
      <c r="BH91" s="34"/>
      <c r="BI91" s="120"/>
      <c r="BJ91" s="28">
        <f t="shared" si="51"/>
        <v>4800</v>
      </c>
    </row>
    <row r="92" spans="1:62" s="46" customFormat="1" ht="15" x14ac:dyDescent="0.25">
      <c r="A92" s="103">
        <v>74</v>
      </c>
      <c r="B92" s="51" t="s">
        <v>367</v>
      </c>
      <c r="C92" s="21" t="s">
        <v>58</v>
      </c>
      <c r="D92" s="21" t="s">
        <v>35</v>
      </c>
      <c r="E92" s="22">
        <v>140</v>
      </c>
      <c r="F92" s="40">
        <v>304</v>
      </c>
      <c r="G92" s="24">
        <f t="shared" si="31"/>
        <v>444</v>
      </c>
      <c r="H92" s="50">
        <v>140</v>
      </c>
      <c r="I92" s="28">
        <f t="shared" si="29"/>
        <v>289.78750000000002</v>
      </c>
      <c r="J92" s="28">
        <f t="shared" si="32"/>
        <v>40570.25</v>
      </c>
      <c r="K92" s="41">
        <v>15</v>
      </c>
      <c r="L92" s="34">
        <f t="shared" si="33"/>
        <v>2704.6833333333334</v>
      </c>
      <c r="M92" s="28">
        <v>1381.7833333333331</v>
      </c>
      <c r="N92" s="42">
        <v>0.25</v>
      </c>
      <c r="O92" s="34">
        <f t="shared" si="34"/>
        <v>1021.6166666666666</v>
      </c>
      <c r="P92" s="42">
        <v>1.54</v>
      </c>
      <c r="Q92" s="34">
        <f t="shared" si="35"/>
        <v>6293.1586666666662</v>
      </c>
      <c r="R92" s="34">
        <f t="shared" si="36"/>
        <v>11401.241999999998</v>
      </c>
      <c r="S92" s="42">
        <v>0.03</v>
      </c>
      <c r="T92" s="34">
        <f t="shared" si="37"/>
        <v>342.03725999999995</v>
      </c>
      <c r="U92" s="34">
        <f t="shared" si="38"/>
        <v>11743.279259999998</v>
      </c>
      <c r="V92" s="43">
        <v>0</v>
      </c>
      <c r="W92" s="34">
        <v>0</v>
      </c>
      <c r="X92" s="36">
        <f t="shared" si="39"/>
        <v>11743.279259999998</v>
      </c>
      <c r="Y92" s="36">
        <f t="shared" si="40"/>
        <v>11700</v>
      </c>
      <c r="Z92" s="29">
        <f t="shared" si="50"/>
        <v>14040</v>
      </c>
      <c r="AA92" s="40">
        <v>304</v>
      </c>
      <c r="AB92" s="28">
        <f t="shared" si="30"/>
        <v>18.399999999999999</v>
      </c>
      <c r="AC92" s="34"/>
      <c r="AD92" s="34">
        <f t="shared" si="41"/>
        <v>5593.5999999999995</v>
      </c>
      <c r="AE92" s="43">
        <v>0.27100000000000002</v>
      </c>
      <c r="AF92" s="34">
        <f t="shared" si="42"/>
        <v>1515.8655999999999</v>
      </c>
      <c r="AG92" s="43">
        <v>0</v>
      </c>
      <c r="AH92" s="34">
        <f t="shared" si="43"/>
        <v>0</v>
      </c>
      <c r="AI92" s="34">
        <f t="shared" si="44"/>
        <v>7109.4655999999995</v>
      </c>
      <c r="AJ92" s="34">
        <v>0</v>
      </c>
      <c r="AK92" s="42">
        <v>0.03</v>
      </c>
      <c r="AL92" s="34">
        <f t="shared" si="45"/>
        <v>213.28396799999999</v>
      </c>
      <c r="AM92" s="34">
        <f t="shared" si="46"/>
        <v>7322.7495679999993</v>
      </c>
      <c r="AN92" s="43">
        <v>0</v>
      </c>
      <c r="AO92" s="34">
        <f t="shared" si="47"/>
        <v>0</v>
      </c>
      <c r="AP92" s="34">
        <f t="shared" si="48"/>
        <v>7322.7495679999993</v>
      </c>
      <c r="AQ92" s="34">
        <f t="shared" si="49"/>
        <v>7300</v>
      </c>
      <c r="AR92" s="30"/>
      <c r="AS92" s="40"/>
      <c r="AT92" s="28"/>
      <c r="AU92" s="34"/>
      <c r="AV92" s="28"/>
      <c r="AW92" s="42"/>
      <c r="AX92" s="34"/>
      <c r="AY92" s="43"/>
      <c r="AZ92" s="34"/>
      <c r="BA92" s="34"/>
      <c r="BB92" s="34"/>
      <c r="BC92" s="43"/>
      <c r="BD92" s="34"/>
      <c r="BE92" s="34"/>
      <c r="BF92" s="43"/>
      <c r="BG92" s="34"/>
      <c r="BH92" s="34"/>
      <c r="BI92" s="120"/>
      <c r="BJ92" s="28">
        <f t="shared" si="51"/>
        <v>8760</v>
      </c>
    </row>
    <row r="93" spans="1:62" s="46" customFormat="1" ht="15" x14ac:dyDescent="0.25">
      <c r="A93" s="103">
        <v>75</v>
      </c>
      <c r="B93" s="51" t="s">
        <v>367</v>
      </c>
      <c r="C93" s="21" t="s">
        <v>60</v>
      </c>
      <c r="D93" s="21" t="s">
        <v>35</v>
      </c>
      <c r="E93" s="22">
        <v>80</v>
      </c>
      <c r="F93" s="40">
        <v>192</v>
      </c>
      <c r="G93" s="24">
        <f t="shared" si="31"/>
        <v>272</v>
      </c>
      <c r="H93" s="50">
        <v>80</v>
      </c>
      <c r="I93" s="28">
        <f t="shared" si="29"/>
        <v>289.78750000000002</v>
      </c>
      <c r="J93" s="28">
        <f t="shared" si="32"/>
        <v>23183</v>
      </c>
      <c r="K93" s="41">
        <v>15</v>
      </c>
      <c r="L93" s="34">
        <f t="shared" si="33"/>
        <v>1545.5333333333333</v>
      </c>
      <c r="M93" s="28">
        <v>1329.6433333333332</v>
      </c>
      <c r="N93" s="42">
        <v>0.25</v>
      </c>
      <c r="O93" s="34">
        <f t="shared" si="34"/>
        <v>718.79416666666657</v>
      </c>
      <c r="P93" s="42">
        <v>1.54</v>
      </c>
      <c r="Q93" s="34">
        <f t="shared" si="35"/>
        <v>4427.7720666666664</v>
      </c>
      <c r="R93" s="34">
        <f t="shared" si="36"/>
        <v>8021.7428999999993</v>
      </c>
      <c r="S93" s="42">
        <v>0.03</v>
      </c>
      <c r="T93" s="34">
        <f t="shared" si="37"/>
        <v>240.65228699999997</v>
      </c>
      <c r="U93" s="34">
        <f t="shared" si="38"/>
        <v>8262.3951870000001</v>
      </c>
      <c r="V93" s="43">
        <v>0</v>
      </c>
      <c r="W93" s="34">
        <v>0</v>
      </c>
      <c r="X93" s="36">
        <f t="shared" si="39"/>
        <v>8262.3951870000001</v>
      </c>
      <c r="Y93" s="36">
        <f t="shared" si="40"/>
        <v>8300</v>
      </c>
      <c r="Z93" s="29">
        <f t="shared" si="50"/>
        <v>9960</v>
      </c>
      <c r="AA93" s="40">
        <v>192</v>
      </c>
      <c r="AB93" s="28">
        <f t="shared" si="30"/>
        <v>18.399999999999999</v>
      </c>
      <c r="AC93" s="34"/>
      <c r="AD93" s="34">
        <f t="shared" si="41"/>
        <v>3532.7999999999997</v>
      </c>
      <c r="AE93" s="43">
        <v>0.27100000000000002</v>
      </c>
      <c r="AF93" s="34">
        <f t="shared" si="42"/>
        <v>957.38879999999995</v>
      </c>
      <c r="AG93" s="43">
        <v>0</v>
      </c>
      <c r="AH93" s="34">
        <f t="shared" si="43"/>
        <v>0</v>
      </c>
      <c r="AI93" s="34">
        <f t="shared" si="44"/>
        <v>4490.1887999999999</v>
      </c>
      <c r="AJ93" s="34">
        <v>0</v>
      </c>
      <c r="AK93" s="42">
        <v>0.03</v>
      </c>
      <c r="AL93" s="34">
        <f t="shared" si="45"/>
        <v>134.70566399999998</v>
      </c>
      <c r="AM93" s="34">
        <f t="shared" si="46"/>
        <v>4624.894464</v>
      </c>
      <c r="AN93" s="43">
        <v>0</v>
      </c>
      <c r="AO93" s="34">
        <f t="shared" si="47"/>
        <v>0</v>
      </c>
      <c r="AP93" s="34">
        <f t="shared" si="48"/>
        <v>4624.894464</v>
      </c>
      <c r="AQ93" s="34">
        <f t="shared" si="49"/>
        <v>4600</v>
      </c>
      <c r="AR93" s="30"/>
      <c r="AS93" s="40"/>
      <c r="AT93" s="28"/>
      <c r="AU93" s="34"/>
      <c r="AV93" s="28"/>
      <c r="AW93" s="42"/>
      <c r="AX93" s="34"/>
      <c r="AY93" s="43"/>
      <c r="AZ93" s="34"/>
      <c r="BA93" s="34"/>
      <c r="BB93" s="34"/>
      <c r="BC93" s="43"/>
      <c r="BD93" s="34"/>
      <c r="BE93" s="34"/>
      <c r="BF93" s="43"/>
      <c r="BG93" s="34"/>
      <c r="BH93" s="34"/>
      <c r="BI93" s="120"/>
      <c r="BJ93" s="28">
        <f t="shared" si="51"/>
        <v>5520</v>
      </c>
    </row>
    <row r="94" spans="1:62" s="46" customFormat="1" ht="15" x14ac:dyDescent="0.25">
      <c r="A94" s="103">
        <v>76</v>
      </c>
      <c r="B94" s="51" t="s">
        <v>367</v>
      </c>
      <c r="C94" s="21" t="s">
        <v>61</v>
      </c>
      <c r="D94" s="21" t="s">
        <v>73</v>
      </c>
      <c r="E94" s="22">
        <v>122</v>
      </c>
      <c r="F94" s="22">
        <v>128</v>
      </c>
      <c r="G94" s="24">
        <f t="shared" si="31"/>
        <v>250</v>
      </c>
      <c r="H94" s="50">
        <v>122</v>
      </c>
      <c r="I94" s="28">
        <f t="shared" si="29"/>
        <v>289.78750000000002</v>
      </c>
      <c r="J94" s="28">
        <f t="shared" si="32"/>
        <v>35354.075000000004</v>
      </c>
      <c r="K94" s="41">
        <v>15</v>
      </c>
      <c r="L94" s="34">
        <f t="shared" si="33"/>
        <v>2356.9383333333335</v>
      </c>
      <c r="M94" s="28">
        <v>1329.6433333333332</v>
      </c>
      <c r="N94" s="42">
        <v>0.25</v>
      </c>
      <c r="O94" s="34">
        <f t="shared" si="34"/>
        <v>921.64541666666673</v>
      </c>
      <c r="P94" s="42">
        <v>1.54</v>
      </c>
      <c r="Q94" s="34">
        <f t="shared" si="35"/>
        <v>5677.335766666667</v>
      </c>
      <c r="R94" s="34">
        <f t="shared" si="36"/>
        <v>10285.56285</v>
      </c>
      <c r="S94" s="42">
        <v>0.03</v>
      </c>
      <c r="T94" s="34">
        <f t="shared" si="37"/>
        <v>308.56688550000001</v>
      </c>
      <c r="U94" s="34">
        <f t="shared" si="38"/>
        <v>10594.129735500001</v>
      </c>
      <c r="V94" s="43">
        <v>0</v>
      </c>
      <c r="W94" s="34">
        <v>0</v>
      </c>
      <c r="X94" s="36">
        <f t="shared" si="39"/>
        <v>10594.129735500001</v>
      </c>
      <c r="Y94" s="36">
        <f t="shared" si="40"/>
        <v>10600</v>
      </c>
      <c r="Z94" s="29">
        <f t="shared" si="50"/>
        <v>12720</v>
      </c>
      <c r="AA94" s="40">
        <v>128</v>
      </c>
      <c r="AB94" s="28">
        <f t="shared" si="30"/>
        <v>18.399999999999999</v>
      </c>
      <c r="AC94" s="34"/>
      <c r="AD94" s="34">
        <f t="shared" si="41"/>
        <v>2355.1999999999998</v>
      </c>
      <c r="AE94" s="43">
        <v>0.27100000000000002</v>
      </c>
      <c r="AF94" s="34">
        <f t="shared" si="42"/>
        <v>638.25919999999996</v>
      </c>
      <c r="AG94" s="43">
        <v>0</v>
      </c>
      <c r="AH94" s="34">
        <f t="shared" si="43"/>
        <v>0</v>
      </c>
      <c r="AI94" s="34">
        <f t="shared" si="44"/>
        <v>2993.4591999999998</v>
      </c>
      <c r="AJ94" s="34">
        <v>0</v>
      </c>
      <c r="AK94" s="42">
        <v>0.03</v>
      </c>
      <c r="AL94" s="34">
        <f t="shared" si="45"/>
        <v>89.803775999999985</v>
      </c>
      <c r="AM94" s="34">
        <f t="shared" si="46"/>
        <v>3083.262976</v>
      </c>
      <c r="AN94" s="43">
        <v>0</v>
      </c>
      <c r="AO94" s="34">
        <f t="shared" si="47"/>
        <v>0</v>
      </c>
      <c r="AP94" s="34">
        <f t="shared" si="48"/>
        <v>3083.262976</v>
      </c>
      <c r="AQ94" s="34">
        <f t="shared" si="49"/>
        <v>3100</v>
      </c>
      <c r="AR94" s="30"/>
      <c r="AS94" s="40"/>
      <c r="AT94" s="28"/>
      <c r="AU94" s="34"/>
      <c r="AV94" s="28"/>
      <c r="AW94" s="42"/>
      <c r="AX94" s="34"/>
      <c r="AY94" s="43"/>
      <c r="AZ94" s="34"/>
      <c r="BA94" s="34"/>
      <c r="BB94" s="34"/>
      <c r="BC94" s="43"/>
      <c r="BD94" s="34"/>
      <c r="BE94" s="34"/>
      <c r="BF94" s="43"/>
      <c r="BG94" s="34"/>
      <c r="BH94" s="34"/>
      <c r="BI94" s="120"/>
      <c r="BJ94" s="28">
        <f t="shared" si="51"/>
        <v>3720</v>
      </c>
    </row>
    <row r="95" spans="1:62" s="46" customFormat="1" ht="15" x14ac:dyDescent="0.25">
      <c r="A95" s="103">
        <v>77</v>
      </c>
      <c r="B95" s="51" t="s">
        <v>354</v>
      </c>
      <c r="C95" s="21" t="s">
        <v>58</v>
      </c>
      <c r="D95" s="22">
        <v>2</v>
      </c>
      <c r="E95" s="21">
        <v>320</v>
      </c>
      <c r="F95" s="23">
        <v>480</v>
      </c>
      <c r="G95" s="47">
        <f t="shared" si="31"/>
        <v>800</v>
      </c>
      <c r="H95" s="50">
        <f t="shared" ref="H95:H103" si="52">E95</f>
        <v>320</v>
      </c>
      <c r="I95" s="28">
        <f t="shared" si="29"/>
        <v>289.78750000000002</v>
      </c>
      <c r="J95" s="28">
        <f t="shared" si="32"/>
        <v>92732</v>
      </c>
      <c r="K95" s="41">
        <v>15</v>
      </c>
      <c r="L95" s="28">
        <f t="shared" si="33"/>
        <v>6182.1333333333332</v>
      </c>
      <c r="M95" s="28">
        <v>1407.85</v>
      </c>
      <c r="N95" s="42">
        <v>0.25</v>
      </c>
      <c r="O95" s="28">
        <f t="shared" si="34"/>
        <v>1897.4958333333334</v>
      </c>
      <c r="P95" s="42">
        <v>1.54</v>
      </c>
      <c r="Q95" s="28">
        <f t="shared" si="35"/>
        <v>11688.574333333334</v>
      </c>
      <c r="R95" s="28">
        <f t="shared" si="36"/>
        <v>21176.053500000002</v>
      </c>
      <c r="S95" s="42">
        <v>0.03</v>
      </c>
      <c r="T95" s="28">
        <f t="shared" si="37"/>
        <v>635.28160500000001</v>
      </c>
      <c r="U95" s="28">
        <f t="shared" si="38"/>
        <v>21811.335105000002</v>
      </c>
      <c r="V95" s="42">
        <v>0</v>
      </c>
      <c r="W95" s="28">
        <f t="shared" ref="W95:W103" si="53">U95*V95</f>
        <v>0</v>
      </c>
      <c r="X95" s="29">
        <f t="shared" si="39"/>
        <v>21811.335105000002</v>
      </c>
      <c r="Y95" s="29">
        <f t="shared" si="40"/>
        <v>21800</v>
      </c>
      <c r="Z95" s="29">
        <f t="shared" si="50"/>
        <v>26160</v>
      </c>
      <c r="AA95" s="23">
        <v>480</v>
      </c>
      <c r="AB95" s="28">
        <f t="shared" si="30"/>
        <v>18.399999999999999</v>
      </c>
      <c r="AC95" s="34"/>
      <c r="AD95" s="28">
        <f t="shared" si="41"/>
        <v>8832</v>
      </c>
      <c r="AE95" s="42">
        <v>0.27100000000000002</v>
      </c>
      <c r="AF95" s="28">
        <f t="shared" si="42"/>
        <v>2393.4720000000002</v>
      </c>
      <c r="AG95" s="42">
        <v>0</v>
      </c>
      <c r="AH95" s="28">
        <f t="shared" si="43"/>
        <v>0</v>
      </c>
      <c r="AI95" s="28">
        <f t="shared" si="44"/>
        <v>11225.472</v>
      </c>
      <c r="AJ95" s="28">
        <v>0</v>
      </c>
      <c r="AK95" s="42">
        <v>0.03</v>
      </c>
      <c r="AL95" s="28">
        <f t="shared" si="45"/>
        <v>336.76416</v>
      </c>
      <c r="AM95" s="28">
        <f t="shared" si="46"/>
        <v>11562.23616</v>
      </c>
      <c r="AN95" s="42">
        <v>0</v>
      </c>
      <c r="AO95" s="28">
        <f t="shared" si="47"/>
        <v>0</v>
      </c>
      <c r="AP95" s="28">
        <f t="shared" si="48"/>
        <v>11562.23616</v>
      </c>
      <c r="AQ95" s="28">
        <f t="shared" si="49"/>
        <v>11600</v>
      </c>
      <c r="AR95" s="30" t="s">
        <v>59</v>
      </c>
      <c r="AS95" s="23"/>
      <c r="AT95" s="28"/>
      <c r="AU95" s="34"/>
      <c r="AV95" s="34"/>
      <c r="AW95" s="42"/>
      <c r="AX95" s="34"/>
      <c r="AY95" s="43"/>
      <c r="AZ95" s="34"/>
      <c r="BA95" s="34"/>
      <c r="BB95" s="34"/>
      <c r="BC95" s="42"/>
      <c r="BD95" s="34"/>
      <c r="BE95" s="34"/>
      <c r="BF95" s="43"/>
      <c r="BG95" s="34"/>
      <c r="BH95" s="34"/>
      <c r="BI95" s="120"/>
      <c r="BJ95" s="28">
        <f t="shared" si="51"/>
        <v>13920</v>
      </c>
    </row>
    <row r="96" spans="1:62" s="46" customFormat="1" ht="15" x14ac:dyDescent="0.25">
      <c r="A96" s="103">
        <v>78</v>
      </c>
      <c r="B96" s="51" t="s">
        <v>354</v>
      </c>
      <c r="C96" s="21" t="s">
        <v>60</v>
      </c>
      <c r="D96" s="21" t="s">
        <v>78</v>
      </c>
      <c r="E96" s="21">
        <v>160</v>
      </c>
      <c r="F96" s="23">
        <v>240</v>
      </c>
      <c r="G96" s="47">
        <f t="shared" si="31"/>
        <v>400</v>
      </c>
      <c r="H96" s="50">
        <f t="shared" si="52"/>
        <v>160</v>
      </c>
      <c r="I96" s="28">
        <f t="shared" si="29"/>
        <v>289.78750000000002</v>
      </c>
      <c r="J96" s="28">
        <f t="shared" si="32"/>
        <v>46366</v>
      </c>
      <c r="K96" s="41">
        <v>15</v>
      </c>
      <c r="L96" s="28">
        <f t="shared" si="33"/>
        <v>3091.0666666666666</v>
      </c>
      <c r="M96" s="28">
        <v>1355.71</v>
      </c>
      <c r="N96" s="42">
        <v>0.25</v>
      </c>
      <c r="O96" s="28">
        <f t="shared" si="34"/>
        <v>1111.6941666666667</v>
      </c>
      <c r="P96" s="42">
        <v>1.54</v>
      </c>
      <c r="Q96" s="28">
        <f t="shared" si="35"/>
        <v>6848.0360666666666</v>
      </c>
      <c r="R96" s="28">
        <f t="shared" si="36"/>
        <v>12406.5069</v>
      </c>
      <c r="S96" s="42">
        <v>0.03</v>
      </c>
      <c r="T96" s="28">
        <f t="shared" si="37"/>
        <v>372.19520699999998</v>
      </c>
      <c r="U96" s="28">
        <f t="shared" si="38"/>
        <v>12778.702107000001</v>
      </c>
      <c r="V96" s="42">
        <v>0</v>
      </c>
      <c r="W96" s="28">
        <f t="shared" si="53"/>
        <v>0</v>
      </c>
      <c r="X96" s="29">
        <f t="shared" si="39"/>
        <v>12778.702107000001</v>
      </c>
      <c r="Y96" s="29">
        <f t="shared" si="40"/>
        <v>12800</v>
      </c>
      <c r="Z96" s="29">
        <f t="shared" si="50"/>
        <v>15360</v>
      </c>
      <c r="AA96" s="23">
        <v>240</v>
      </c>
      <c r="AB96" s="28">
        <f t="shared" si="30"/>
        <v>18.399999999999999</v>
      </c>
      <c r="AC96" s="34"/>
      <c r="AD96" s="28">
        <f t="shared" si="41"/>
        <v>4416</v>
      </c>
      <c r="AE96" s="42">
        <v>0.27100000000000002</v>
      </c>
      <c r="AF96" s="28">
        <f t="shared" si="42"/>
        <v>1196.7360000000001</v>
      </c>
      <c r="AG96" s="42">
        <v>0</v>
      </c>
      <c r="AH96" s="28">
        <f t="shared" si="43"/>
        <v>0</v>
      </c>
      <c r="AI96" s="28">
        <f t="shared" si="44"/>
        <v>5612.7359999999999</v>
      </c>
      <c r="AJ96" s="28">
        <v>0</v>
      </c>
      <c r="AK96" s="42">
        <v>0.03</v>
      </c>
      <c r="AL96" s="28">
        <f t="shared" si="45"/>
        <v>168.38208</v>
      </c>
      <c r="AM96" s="28">
        <f t="shared" si="46"/>
        <v>5781.1180800000002</v>
      </c>
      <c r="AN96" s="42">
        <v>0</v>
      </c>
      <c r="AO96" s="28">
        <f t="shared" si="47"/>
        <v>0</v>
      </c>
      <c r="AP96" s="28">
        <f t="shared" si="48"/>
        <v>5781.1180800000002</v>
      </c>
      <c r="AQ96" s="28">
        <f t="shared" si="49"/>
        <v>5800</v>
      </c>
      <c r="AR96" s="30" t="s">
        <v>59</v>
      </c>
      <c r="AS96" s="23"/>
      <c r="AT96" s="28"/>
      <c r="AU96" s="34"/>
      <c r="AV96" s="34"/>
      <c r="AW96" s="42"/>
      <c r="AX96" s="34"/>
      <c r="AY96" s="43"/>
      <c r="AZ96" s="34"/>
      <c r="BA96" s="34"/>
      <c r="BB96" s="34"/>
      <c r="BC96" s="42"/>
      <c r="BD96" s="34"/>
      <c r="BE96" s="34"/>
      <c r="BF96" s="43"/>
      <c r="BG96" s="34"/>
      <c r="BH96" s="34"/>
      <c r="BI96" s="120"/>
      <c r="BJ96" s="28">
        <f t="shared" si="51"/>
        <v>6960</v>
      </c>
    </row>
    <row r="97" spans="1:62" s="46" customFormat="1" ht="15" x14ac:dyDescent="0.25">
      <c r="A97" s="103">
        <v>79</v>
      </c>
      <c r="B97" s="51" t="s">
        <v>354</v>
      </c>
      <c r="C97" s="21" t="s">
        <v>61</v>
      </c>
      <c r="D97" s="21" t="s">
        <v>73</v>
      </c>
      <c r="E97" s="21">
        <v>160</v>
      </c>
      <c r="F97" s="23">
        <v>160</v>
      </c>
      <c r="G97" s="47">
        <f t="shared" si="31"/>
        <v>320</v>
      </c>
      <c r="H97" s="50">
        <f t="shared" si="52"/>
        <v>160</v>
      </c>
      <c r="I97" s="28">
        <f t="shared" si="29"/>
        <v>289.78750000000002</v>
      </c>
      <c r="J97" s="28">
        <f t="shared" si="32"/>
        <v>46366</v>
      </c>
      <c r="K97" s="41">
        <v>15</v>
      </c>
      <c r="L97" s="28">
        <f t="shared" si="33"/>
        <v>3091.0666666666666</v>
      </c>
      <c r="M97" s="28">
        <v>1329.64</v>
      </c>
      <c r="N97" s="42">
        <v>0.25</v>
      </c>
      <c r="O97" s="28">
        <f t="shared" si="34"/>
        <v>1105.1766666666667</v>
      </c>
      <c r="P97" s="42">
        <v>1.54</v>
      </c>
      <c r="Q97" s="28">
        <f t="shared" si="35"/>
        <v>6807.8882666666668</v>
      </c>
      <c r="R97" s="28">
        <f t="shared" si="36"/>
        <v>12333.7716</v>
      </c>
      <c r="S97" s="42">
        <v>0.03</v>
      </c>
      <c r="T97" s="28">
        <f t="shared" si="37"/>
        <v>370.013148</v>
      </c>
      <c r="U97" s="28">
        <f t="shared" si="38"/>
        <v>12703.784748</v>
      </c>
      <c r="V97" s="42">
        <v>0</v>
      </c>
      <c r="W97" s="28">
        <f t="shared" si="53"/>
        <v>0</v>
      </c>
      <c r="X97" s="29">
        <f t="shared" si="39"/>
        <v>12703.784748</v>
      </c>
      <c r="Y97" s="29">
        <f t="shared" si="40"/>
        <v>12700</v>
      </c>
      <c r="Z97" s="29">
        <f t="shared" si="50"/>
        <v>15240</v>
      </c>
      <c r="AA97" s="23">
        <v>160</v>
      </c>
      <c r="AB97" s="28">
        <f t="shared" si="30"/>
        <v>18.399999999999999</v>
      </c>
      <c r="AC97" s="34"/>
      <c r="AD97" s="28">
        <f t="shared" si="41"/>
        <v>2944</v>
      </c>
      <c r="AE97" s="42">
        <v>0.27100000000000002</v>
      </c>
      <c r="AF97" s="28">
        <f t="shared" si="42"/>
        <v>797.82400000000007</v>
      </c>
      <c r="AG97" s="42">
        <v>0</v>
      </c>
      <c r="AH97" s="28">
        <f t="shared" si="43"/>
        <v>0</v>
      </c>
      <c r="AI97" s="28">
        <f t="shared" si="44"/>
        <v>3741.8240000000001</v>
      </c>
      <c r="AJ97" s="28">
        <v>0</v>
      </c>
      <c r="AK97" s="42">
        <v>0.03</v>
      </c>
      <c r="AL97" s="28">
        <f t="shared" si="45"/>
        <v>112.25471999999999</v>
      </c>
      <c r="AM97" s="28">
        <f t="shared" si="46"/>
        <v>3854.07872</v>
      </c>
      <c r="AN97" s="42">
        <v>0</v>
      </c>
      <c r="AO97" s="28">
        <f t="shared" si="47"/>
        <v>0</v>
      </c>
      <c r="AP97" s="28">
        <f t="shared" si="48"/>
        <v>3854.07872</v>
      </c>
      <c r="AQ97" s="28">
        <f t="shared" si="49"/>
        <v>3900</v>
      </c>
      <c r="AR97" s="30" t="s">
        <v>59</v>
      </c>
      <c r="AS97" s="23"/>
      <c r="AT97" s="28"/>
      <c r="AU97" s="34"/>
      <c r="AV97" s="34"/>
      <c r="AW97" s="42"/>
      <c r="AX97" s="34"/>
      <c r="AY97" s="43"/>
      <c r="AZ97" s="34"/>
      <c r="BA97" s="34"/>
      <c r="BB97" s="34"/>
      <c r="BC97" s="42"/>
      <c r="BD97" s="34"/>
      <c r="BE97" s="34"/>
      <c r="BF97" s="43"/>
      <c r="BG97" s="34"/>
      <c r="BH97" s="34"/>
      <c r="BI97" s="120"/>
      <c r="BJ97" s="28">
        <f t="shared" si="51"/>
        <v>4680</v>
      </c>
    </row>
    <row r="98" spans="1:62" s="46" customFormat="1" ht="15" x14ac:dyDescent="0.25">
      <c r="A98" s="103">
        <v>80</v>
      </c>
      <c r="B98" s="51" t="s">
        <v>354</v>
      </c>
      <c r="C98" s="21" t="s">
        <v>61</v>
      </c>
      <c r="D98" s="21" t="s">
        <v>74</v>
      </c>
      <c r="E98" s="21">
        <v>120</v>
      </c>
      <c r="F98" s="23">
        <v>120</v>
      </c>
      <c r="G98" s="47">
        <f t="shared" si="31"/>
        <v>240</v>
      </c>
      <c r="H98" s="50">
        <f t="shared" si="52"/>
        <v>120</v>
      </c>
      <c r="I98" s="28">
        <f t="shared" si="29"/>
        <v>289.78750000000002</v>
      </c>
      <c r="J98" s="28">
        <f t="shared" si="32"/>
        <v>34774.5</v>
      </c>
      <c r="K98" s="41">
        <v>15</v>
      </c>
      <c r="L98" s="28">
        <f t="shared" si="33"/>
        <v>2318.3000000000002</v>
      </c>
      <c r="M98" s="28">
        <v>1329.64</v>
      </c>
      <c r="N98" s="42">
        <v>0.25</v>
      </c>
      <c r="O98" s="28">
        <f t="shared" si="34"/>
        <v>911.98500000000013</v>
      </c>
      <c r="P98" s="42">
        <v>1.54</v>
      </c>
      <c r="Q98" s="28">
        <f t="shared" si="35"/>
        <v>5617.8276000000005</v>
      </c>
      <c r="R98" s="28">
        <f t="shared" si="36"/>
        <v>10177.752600000002</v>
      </c>
      <c r="S98" s="42">
        <v>0.03</v>
      </c>
      <c r="T98" s="28">
        <f t="shared" si="37"/>
        <v>305.33257800000001</v>
      </c>
      <c r="U98" s="28">
        <f t="shared" si="38"/>
        <v>10483.085178000001</v>
      </c>
      <c r="V98" s="42">
        <v>0</v>
      </c>
      <c r="W98" s="28">
        <f t="shared" si="53"/>
        <v>0</v>
      </c>
      <c r="X98" s="29">
        <f t="shared" si="39"/>
        <v>10483.085178000001</v>
      </c>
      <c r="Y98" s="29">
        <f t="shared" si="40"/>
        <v>10500</v>
      </c>
      <c r="Z98" s="29">
        <f t="shared" si="50"/>
        <v>12600</v>
      </c>
      <c r="AA98" s="23">
        <v>120</v>
      </c>
      <c r="AB98" s="28">
        <f t="shared" si="30"/>
        <v>18.399999999999999</v>
      </c>
      <c r="AC98" s="34"/>
      <c r="AD98" s="28">
        <f t="shared" si="41"/>
        <v>2208</v>
      </c>
      <c r="AE98" s="42">
        <v>0.27100000000000002</v>
      </c>
      <c r="AF98" s="28">
        <f t="shared" si="42"/>
        <v>598.36800000000005</v>
      </c>
      <c r="AG98" s="42">
        <v>0</v>
      </c>
      <c r="AH98" s="28">
        <f t="shared" si="43"/>
        <v>0</v>
      </c>
      <c r="AI98" s="28">
        <f t="shared" si="44"/>
        <v>2806.3679999999999</v>
      </c>
      <c r="AJ98" s="28">
        <v>0</v>
      </c>
      <c r="AK98" s="42">
        <v>0.03</v>
      </c>
      <c r="AL98" s="28">
        <f t="shared" si="45"/>
        <v>84.191040000000001</v>
      </c>
      <c r="AM98" s="28">
        <f t="shared" si="46"/>
        <v>2890.5590400000001</v>
      </c>
      <c r="AN98" s="42">
        <v>0</v>
      </c>
      <c r="AO98" s="28">
        <f t="shared" si="47"/>
        <v>0</v>
      </c>
      <c r="AP98" s="28">
        <f t="shared" si="48"/>
        <v>2890.5590400000001</v>
      </c>
      <c r="AQ98" s="28">
        <f t="shared" si="49"/>
        <v>2900</v>
      </c>
      <c r="AR98" s="30" t="s">
        <v>59</v>
      </c>
      <c r="AS98" s="23"/>
      <c r="AT98" s="28"/>
      <c r="AU98" s="34"/>
      <c r="AV98" s="34"/>
      <c r="AW98" s="42"/>
      <c r="AX98" s="34"/>
      <c r="AY98" s="43"/>
      <c r="AZ98" s="34"/>
      <c r="BA98" s="34"/>
      <c r="BB98" s="34"/>
      <c r="BC98" s="42"/>
      <c r="BD98" s="34"/>
      <c r="BE98" s="34"/>
      <c r="BF98" s="43"/>
      <c r="BG98" s="34"/>
      <c r="BH98" s="34"/>
      <c r="BI98" s="120"/>
      <c r="BJ98" s="28">
        <f t="shared" si="51"/>
        <v>3480</v>
      </c>
    </row>
    <row r="99" spans="1:62" s="39" customFormat="1" ht="15" x14ac:dyDescent="0.25">
      <c r="A99" s="103">
        <v>81</v>
      </c>
      <c r="B99" s="51" t="s">
        <v>90</v>
      </c>
      <c r="C99" s="21" t="s">
        <v>58</v>
      </c>
      <c r="D99" s="21" t="s">
        <v>37</v>
      </c>
      <c r="E99" s="21">
        <v>141</v>
      </c>
      <c r="F99" s="23">
        <v>275</v>
      </c>
      <c r="G99" s="24">
        <v>416</v>
      </c>
      <c r="H99" s="50">
        <f t="shared" si="52"/>
        <v>141</v>
      </c>
      <c r="I99" s="28">
        <f t="shared" si="29"/>
        <v>289.78750000000002</v>
      </c>
      <c r="J99" s="28">
        <f t="shared" si="32"/>
        <v>40860.037500000006</v>
      </c>
      <c r="K99" s="41">
        <v>15</v>
      </c>
      <c r="L99" s="28">
        <f t="shared" si="33"/>
        <v>2724.0025000000005</v>
      </c>
      <c r="M99" s="28">
        <v>1355.71</v>
      </c>
      <c r="N99" s="42">
        <v>0.25</v>
      </c>
      <c r="O99" s="28">
        <f t="shared" si="34"/>
        <v>1019.9281250000001</v>
      </c>
      <c r="P99" s="42">
        <v>1.54</v>
      </c>
      <c r="Q99" s="28">
        <f t="shared" si="35"/>
        <v>6282.7572500000006</v>
      </c>
      <c r="R99" s="28">
        <f t="shared" si="36"/>
        <v>11382.397875000002</v>
      </c>
      <c r="S99" s="42">
        <v>0.03</v>
      </c>
      <c r="T99" s="28">
        <f t="shared" si="37"/>
        <v>341.47193625000006</v>
      </c>
      <c r="U99" s="28">
        <f t="shared" si="38"/>
        <v>11723.869811250002</v>
      </c>
      <c r="V99" s="42">
        <v>0</v>
      </c>
      <c r="W99" s="28">
        <f t="shared" si="53"/>
        <v>0</v>
      </c>
      <c r="X99" s="29">
        <f t="shared" si="39"/>
        <v>11723.869811250002</v>
      </c>
      <c r="Y99" s="29">
        <f t="shared" si="40"/>
        <v>11700</v>
      </c>
      <c r="Z99" s="29">
        <f t="shared" si="50"/>
        <v>14040</v>
      </c>
      <c r="AA99" s="23" t="s">
        <v>296</v>
      </c>
      <c r="AB99" s="28">
        <f t="shared" si="30"/>
        <v>18.399999999999999</v>
      </c>
      <c r="AC99" s="34"/>
      <c r="AD99" s="28">
        <f t="shared" si="41"/>
        <v>5060</v>
      </c>
      <c r="AE99" s="42">
        <v>0.27100000000000002</v>
      </c>
      <c r="AF99" s="28">
        <f t="shared" si="42"/>
        <v>1371.26</v>
      </c>
      <c r="AG99" s="42">
        <v>0</v>
      </c>
      <c r="AH99" s="28">
        <f t="shared" si="43"/>
        <v>0</v>
      </c>
      <c r="AI99" s="28">
        <f t="shared" si="44"/>
        <v>6431.26</v>
      </c>
      <c r="AJ99" s="28">
        <v>0</v>
      </c>
      <c r="AK99" s="42">
        <v>0.03</v>
      </c>
      <c r="AL99" s="28">
        <f t="shared" si="45"/>
        <v>192.93780000000001</v>
      </c>
      <c r="AM99" s="28">
        <f t="shared" si="46"/>
        <v>6624.1977999999999</v>
      </c>
      <c r="AN99" s="42">
        <v>0</v>
      </c>
      <c r="AO99" s="28">
        <f t="shared" si="47"/>
        <v>0</v>
      </c>
      <c r="AP99" s="28">
        <f t="shared" si="48"/>
        <v>6624.1977999999999</v>
      </c>
      <c r="AQ99" s="28">
        <f t="shared" si="49"/>
        <v>6600</v>
      </c>
      <c r="AR99" s="30"/>
      <c r="AS99" s="31"/>
      <c r="AT99" s="32"/>
      <c r="AU99" s="37"/>
      <c r="AV99" s="37"/>
      <c r="AW99" s="33"/>
      <c r="AX99" s="37"/>
      <c r="AY99" s="38"/>
      <c r="AZ99" s="37"/>
      <c r="BA99" s="37"/>
      <c r="BB99" s="37"/>
      <c r="BC99" s="33"/>
      <c r="BD99" s="37"/>
      <c r="BE99" s="37"/>
      <c r="BF99" s="38"/>
      <c r="BG99" s="37"/>
      <c r="BH99" s="37"/>
      <c r="BI99" s="121"/>
      <c r="BJ99" s="28">
        <f t="shared" si="51"/>
        <v>7920</v>
      </c>
    </row>
    <row r="100" spans="1:62" s="39" customFormat="1" ht="15" x14ac:dyDescent="0.25">
      <c r="A100" s="103">
        <v>82</v>
      </c>
      <c r="B100" s="51" t="s">
        <v>90</v>
      </c>
      <c r="C100" s="21" t="s">
        <v>60</v>
      </c>
      <c r="D100" s="21" t="s">
        <v>37</v>
      </c>
      <c r="E100" s="21">
        <v>91</v>
      </c>
      <c r="F100" s="23">
        <v>144</v>
      </c>
      <c r="G100" s="24">
        <v>235</v>
      </c>
      <c r="H100" s="50">
        <f t="shared" si="52"/>
        <v>91</v>
      </c>
      <c r="I100" s="28">
        <f t="shared" si="29"/>
        <v>289.78750000000002</v>
      </c>
      <c r="J100" s="28">
        <f t="shared" si="32"/>
        <v>26370.662500000002</v>
      </c>
      <c r="K100" s="41">
        <v>15</v>
      </c>
      <c r="L100" s="28">
        <f t="shared" si="33"/>
        <v>1758.0441666666668</v>
      </c>
      <c r="M100" s="28">
        <v>1329.64</v>
      </c>
      <c r="N100" s="42">
        <v>0.25</v>
      </c>
      <c r="O100" s="28">
        <f t="shared" si="34"/>
        <v>771.92104166666672</v>
      </c>
      <c r="P100" s="42">
        <v>1.54</v>
      </c>
      <c r="Q100" s="28">
        <f t="shared" si="35"/>
        <v>4755.0336166666675</v>
      </c>
      <c r="R100" s="28">
        <f t="shared" si="36"/>
        <v>8614.6388250000018</v>
      </c>
      <c r="S100" s="42">
        <v>0.03</v>
      </c>
      <c r="T100" s="28">
        <f t="shared" si="37"/>
        <v>258.43916475000003</v>
      </c>
      <c r="U100" s="28">
        <f t="shared" si="38"/>
        <v>8873.0779897500015</v>
      </c>
      <c r="V100" s="42">
        <v>0</v>
      </c>
      <c r="W100" s="28">
        <f t="shared" si="53"/>
        <v>0</v>
      </c>
      <c r="X100" s="29">
        <f t="shared" si="39"/>
        <v>8873.0779897500015</v>
      </c>
      <c r="Y100" s="29">
        <f t="shared" si="40"/>
        <v>8900</v>
      </c>
      <c r="Z100" s="29">
        <f t="shared" si="50"/>
        <v>10680</v>
      </c>
      <c r="AA100" s="23" t="s">
        <v>297</v>
      </c>
      <c r="AB100" s="28">
        <f t="shared" si="30"/>
        <v>18.399999999999999</v>
      </c>
      <c r="AC100" s="34"/>
      <c r="AD100" s="28">
        <f t="shared" si="41"/>
        <v>2649.6</v>
      </c>
      <c r="AE100" s="42">
        <v>0.27100000000000002</v>
      </c>
      <c r="AF100" s="28">
        <f t="shared" si="42"/>
        <v>718.04160000000002</v>
      </c>
      <c r="AG100" s="42">
        <v>0</v>
      </c>
      <c r="AH100" s="28">
        <f t="shared" si="43"/>
        <v>0</v>
      </c>
      <c r="AI100" s="28">
        <f t="shared" si="44"/>
        <v>3367.6415999999999</v>
      </c>
      <c r="AJ100" s="28">
        <v>0</v>
      </c>
      <c r="AK100" s="42">
        <v>0.03</v>
      </c>
      <c r="AL100" s="28">
        <f t="shared" si="45"/>
        <v>101.029248</v>
      </c>
      <c r="AM100" s="28">
        <f t="shared" si="46"/>
        <v>3468.6708479999998</v>
      </c>
      <c r="AN100" s="42">
        <v>0</v>
      </c>
      <c r="AO100" s="28">
        <f t="shared" si="47"/>
        <v>0</v>
      </c>
      <c r="AP100" s="28">
        <f t="shared" si="48"/>
        <v>3468.6708479999998</v>
      </c>
      <c r="AQ100" s="28">
        <f t="shared" si="49"/>
        <v>3500</v>
      </c>
      <c r="AR100" s="30"/>
      <c r="AS100" s="31"/>
      <c r="AT100" s="32"/>
      <c r="AU100" s="37"/>
      <c r="AV100" s="37"/>
      <c r="AW100" s="33"/>
      <c r="AX100" s="37"/>
      <c r="AY100" s="38"/>
      <c r="AZ100" s="37"/>
      <c r="BA100" s="37"/>
      <c r="BB100" s="37"/>
      <c r="BC100" s="33"/>
      <c r="BD100" s="37"/>
      <c r="BE100" s="37"/>
      <c r="BF100" s="38"/>
      <c r="BG100" s="37"/>
      <c r="BH100" s="37"/>
      <c r="BI100" s="121"/>
      <c r="BJ100" s="28">
        <f t="shared" si="51"/>
        <v>4200</v>
      </c>
    </row>
    <row r="101" spans="1:62" s="39" customFormat="1" ht="15" x14ac:dyDescent="0.25">
      <c r="A101" s="103">
        <v>83</v>
      </c>
      <c r="B101" s="51" t="s">
        <v>90</v>
      </c>
      <c r="C101" s="21" t="s">
        <v>61</v>
      </c>
      <c r="D101" s="21" t="s">
        <v>38</v>
      </c>
      <c r="E101" s="21">
        <v>35</v>
      </c>
      <c r="F101" s="23">
        <v>62</v>
      </c>
      <c r="G101" s="24">
        <v>97</v>
      </c>
      <c r="H101" s="50">
        <f t="shared" si="52"/>
        <v>35</v>
      </c>
      <c r="I101" s="28">
        <f t="shared" si="29"/>
        <v>289.78750000000002</v>
      </c>
      <c r="J101" s="28">
        <f t="shared" si="32"/>
        <v>10142.5625</v>
      </c>
      <c r="K101" s="41">
        <v>15</v>
      </c>
      <c r="L101" s="28">
        <f t="shared" si="33"/>
        <v>676.17083333333335</v>
      </c>
      <c r="M101" s="28">
        <v>1303.57</v>
      </c>
      <c r="N101" s="42">
        <v>0.25</v>
      </c>
      <c r="O101" s="28">
        <f t="shared" si="34"/>
        <v>494.93520833333332</v>
      </c>
      <c r="P101" s="42">
        <v>1.54</v>
      </c>
      <c r="Q101" s="28">
        <f t="shared" si="35"/>
        <v>3048.8008833333333</v>
      </c>
      <c r="R101" s="28">
        <f t="shared" si="36"/>
        <v>5523.4769249999999</v>
      </c>
      <c r="S101" s="42">
        <v>0.03</v>
      </c>
      <c r="T101" s="28">
        <f t="shared" si="37"/>
        <v>165.70430775</v>
      </c>
      <c r="U101" s="28">
        <f t="shared" si="38"/>
        <v>5689.1812327500002</v>
      </c>
      <c r="V101" s="42">
        <v>0</v>
      </c>
      <c r="W101" s="28">
        <f t="shared" si="53"/>
        <v>0</v>
      </c>
      <c r="X101" s="29">
        <f t="shared" si="39"/>
        <v>5689.1812327500002</v>
      </c>
      <c r="Y101" s="29">
        <f t="shared" si="40"/>
        <v>5700</v>
      </c>
      <c r="Z101" s="29">
        <f t="shared" si="50"/>
        <v>6840</v>
      </c>
      <c r="AA101" s="23" t="s">
        <v>298</v>
      </c>
      <c r="AB101" s="28">
        <f t="shared" si="30"/>
        <v>18.399999999999999</v>
      </c>
      <c r="AC101" s="34"/>
      <c r="AD101" s="28">
        <f t="shared" si="41"/>
        <v>1140.8</v>
      </c>
      <c r="AE101" s="42">
        <v>0.27100000000000002</v>
      </c>
      <c r="AF101" s="28">
        <f t="shared" si="42"/>
        <v>309.15680000000003</v>
      </c>
      <c r="AG101" s="42">
        <v>0</v>
      </c>
      <c r="AH101" s="28">
        <f t="shared" si="43"/>
        <v>0</v>
      </c>
      <c r="AI101" s="28">
        <f t="shared" si="44"/>
        <v>1449.9567999999999</v>
      </c>
      <c r="AJ101" s="28">
        <v>0</v>
      </c>
      <c r="AK101" s="42">
        <v>0.03</v>
      </c>
      <c r="AL101" s="28">
        <f t="shared" si="45"/>
        <v>43.498703999999996</v>
      </c>
      <c r="AM101" s="28">
        <f t="shared" si="46"/>
        <v>1493.455504</v>
      </c>
      <c r="AN101" s="42">
        <v>0</v>
      </c>
      <c r="AO101" s="28">
        <f t="shared" si="47"/>
        <v>0</v>
      </c>
      <c r="AP101" s="28">
        <f t="shared" si="48"/>
        <v>1493.455504</v>
      </c>
      <c r="AQ101" s="28">
        <f t="shared" si="49"/>
        <v>1500</v>
      </c>
      <c r="AR101" s="30"/>
      <c r="AS101" s="31"/>
      <c r="AT101" s="32"/>
      <c r="AU101" s="37"/>
      <c r="AV101" s="37"/>
      <c r="AW101" s="33"/>
      <c r="AX101" s="37"/>
      <c r="AY101" s="38"/>
      <c r="AZ101" s="37"/>
      <c r="BA101" s="37"/>
      <c r="BB101" s="37"/>
      <c r="BC101" s="33"/>
      <c r="BD101" s="37"/>
      <c r="BE101" s="37"/>
      <c r="BF101" s="38"/>
      <c r="BG101" s="37"/>
      <c r="BH101" s="37"/>
      <c r="BI101" s="121"/>
      <c r="BJ101" s="28">
        <f t="shared" si="51"/>
        <v>1800</v>
      </c>
    </row>
    <row r="102" spans="1:62" s="46" customFormat="1" ht="15" x14ac:dyDescent="0.25">
      <c r="A102" s="103">
        <v>84</v>
      </c>
      <c r="B102" s="51" t="s">
        <v>355</v>
      </c>
      <c r="C102" s="21" t="s">
        <v>58</v>
      </c>
      <c r="D102" s="22">
        <v>3</v>
      </c>
      <c r="E102" s="21" t="s">
        <v>374</v>
      </c>
      <c r="F102" s="23" t="s">
        <v>292</v>
      </c>
      <c r="G102" s="47">
        <f t="shared" ref="G102:G133" si="54">E102+F102</f>
        <v>317</v>
      </c>
      <c r="H102" s="48" t="str">
        <f t="shared" si="52"/>
        <v>69</v>
      </c>
      <c r="I102" s="28">
        <f t="shared" si="29"/>
        <v>289.78750000000002</v>
      </c>
      <c r="J102" s="28">
        <f t="shared" si="32"/>
        <v>19995.337500000001</v>
      </c>
      <c r="K102" s="41">
        <v>15</v>
      </c>
      <c r="L102" s="28">
        <f t="shared" si="33"/>
        <v>1333.0225</v>
      </c>
      <c r="M102" s="28">
        <v>1355.7133333333331</v>
      </c>
      <c r="N102" s="42">
        <v>0.25</v>
      </c>
      <c r="O102" s="28">
        <f t="shared" si="34"/>
        <v>672.18395833333329</v>
      </c>
      <c r="P102" s="42">
        <v>1.54</v>
      </c>
      <c r="Q102" s="28">
        <f t="shared" si="35"/>
        <v>4140.6531833333329</v>
      </c>
      <c r="R102" s="28">
        <f t="shared" si="36"/>
        <v>7501.5729749999991</v>
      </c>
      <c r="S102" s="42">
        <v>0.03</v>
      </c>
      <c r="T102" s="28">
        <f t="shared" si="37"/>
        <v>225.04718924999997</v>
      </c>
      <c r="U102" s="28">
        <f t="shared" si="38"/>
        <v>7726.6201642499991</v>
      </c>
      <c r="V102" s="42">
        <v>0</v>
      </c>
      <c r="W102" s="28">
        <f t="shared" si="53"/>
        <v>0</v>
      </c>
      <c r="X102" s="29">
        <f t="shared" si="39"/>
        <v>7726.6201642499991</v>
      </c>
      <c r="Y102" s="29">
        <f t="shared" si="40"/>
        <v>7700</v>
      </c>
      <c r="Z102" s="29">
        <f t="shared" si="50"/>
        <v>9240</v>
      </c>
      <c r="AA102" s="23" t="s">
        <v>292</v>
      </c>
      <c r="AB102" s="28">
        <f t="shared" si="30"/>
        <v>18.399999999999999</v>
      </c>
      <c r="AC102" s="34"/>
      <c r="AD102" s="28">
        <f t="shared" si="41"/>
        <v>4563.2</v>
      </c>
      <c r="AE102" s="42">
        <v>0.27100000000000002</v>
      </c>
      <c r="AF102" s="28">
        <f t="shared" si="42"/>
        <v>1236.6272000000001</v>
      </c>
      <c r="AG102" s="42">
        <v>0</v>
      </c>
      <c r="AH102" s="28">
        <f t="shared" si="43"/>
        <v>0</v>
      </c>
      <c r="AI102" s="28">
        <f t="shared" si="44"/>
        <v>5799.8271999999997</v>
      </c>
      <c r="AJ102" s="28">
        <v>0</v>
      </c>
      <c r="AK102" s="42">
        <v>0.03</v>
      </c>
      <c r="AL102" s="28">
        <f t="shared" si="45"/>
        <v>173.99481599999999</v>
      </c>
      <c r="AM102" s="28">
        <f t="shared" si="46"/>
        <v>5973.8220160000001</v>
      </c>
      <c r="AN102" s="42">
        <v>0</v>
      </c>
      <c r="AO102" s="28">
        <f t="shared" si="47"/>
        <v>0</v>
      </c>
      <c r="AP102" s="28">
        <f t="shared" si="48"/>
        <v>5973.8220160000001</v>
      </c>
      <c r="AQ102" s="28">
        <f t="shared" si="49"/>
        <v>6000</v>
      </c>
      <c r="AR102" s="30"/>
      <c r="AS102" s="23"/>
      <c r="AT102" s="28"/>
      <c r="AU102" s="34"/>
      <c r="AV102" s="34"/>
      <c r="AW102" s="42"/>
      <c r="AX102" s="34"/>
      <c r="AY102" s="43"/>
      <c r="AZ102" s="34"/>
      <c r="BA102" s="34"/>
      <c r="BB102" s="34"/>
      <c r="BC102" s="42"/>
      <c r="BD102" s="34"/>
      <c r="BE102" s="34"/>
      <c r="BF102" s="43"/>
      <c r="BG102" s="34"/>
      <c r="BH102" s="34"/>
      <c r="BI102" s="120"/>
      <c r="BJ102" s="28">
        <f t="shared" si="51"/>
        <v>7200</v>
      </c>
    </row>
    <row r="103" spans="1:62" s="46" customFormat="1" ht="15" x14ac:dyDescent="0.25">
      <c r="A103" s="103">
        <v>85</v>
      </c>
      <c r="B103" s="51" t="s">
        <v>355</v>
      </c>
      <c r="C103" s="21" t="s">
        <v>373</v>
      </c>
      <c r="D103" s="22">
        <v>3</v>
      </c>
      <c r="E103" s="21" t="s">
        <v>375</v>
      </c>
      <c r="F103" s="23" t="s">
        <v>332</v>
      </c>
      <c r="G103" s="47">
        <f t="shared" si="54"/>
        <v>179</v>
      </c>
      <c r="H103" s="48" t="str">
        <f t="shared" si="52"/>
        <v>51</v>
      </c>
      <c r="I103" s="28">
        <f t="shared" si="29"/>
        <v>289.78750000000002</v>
      </c>
      <c r="J103" s="28">
        <f t="shared" si="32"/>
        <v>14779.1625</v>
      </c>
      <c r="K103" s="41">
        <v>15</v>
      </c>
      <c r="L103" s="28">
        <f t="shared" si="33"/>
        <v>985.27750000000003</v>
      </c>
      <c r="M103" s="28">
        <v>1329.6433333333332</v>
      </c>
      <c r="N103" s="42">
        <v>0.25</v>
      </c>
      <c r="O103" s="28">
        <f t="shared" si="34"/>
        <v>578.73020833333328</v>
      </c>
      <c r="P103" s="42">
        <v>1.54</v>
      </c>
      <c r="Q103" s="28">
        <f t="shared" si="35"/>
        <v>3564.978083333333</v>
      </c>
      <c r="R103" s="28">
        <f t="shared" si="36"/>
        <v>6458.6291249999995</v>
      </c>
      <c r="S103" s="42">
        <v>0.03</v>
      </c>
      <c r="T103" s="28">
        <f t="shared" si="37"/>
        <v>193.75887374999996</v>
      </c>
      <c r="U103" s="28">
        <f t="shared" si="38"/>
        <v>6652.3879987499995</v>
      </c>
      <c r="V103" s="42">
        <v>0</v>
      </c>
      <c r="W103" s="28">
        <f t="shared" si="53"/>
        <v>0</v>
      </c>
      <c r="X103" s="29">
        <f t="shared" si="39"/>
        <v>6652.3879987499995</v>
      </c>
      <c r="Y103" s="29">
        <f t="shared" si="40"/>
        <v>6700</v>
      </c>
      <c r="Z103" s="29">
        <f t="shared" si="50"/>
        <v>8040</v>
      </c>
      <c r="AA103" s="23" t="s">
        <v>332</v>
      </c>
      <c r="AB103" s="28">
        <f t="shared" si="30"/>
        <v>18.399999999999999</v>
      </c>
      <c r="AC103" s="34"/>
      <c r="AD103" s="28">
        <f t="shared" si="41"/>
        <v>2355.1999999999998</v>
      </c>
      <c r="AE103" s="42">
        <v>0.27100000000000002</v>
      </c>
      <c r="AF103" s="28">
        <f t="shared" si="42"/>
        <v>638.25919999999996</v>
      </c>
      <c r="AG103" s="42">
        <v>0</v>
      </c>
      <c r="AH103" s="28">
        <f t="shared" si="43"/>
        <v>0</v>
      </c>
      <c r="AI103" s="28">
        <f t="shared" si="44"/>
        <v>2993.4591999999998</v>
      </c>
      <c r="AJ103" s="28">
        <v>0</v>
      </c>
      <c r="AK103" s="42">
        <v>0.03</v>
      </c>
      <c r="AL103" s="28">
        <f t="shared" si="45"/>
        <v>89.803775999999985</v>
      </c>
      <c r="AM103" s="28">
        <f t="shared" si="46"/>
        <v>3083.262976</v>
      </c>
      <c r="AN103" s="42">
        <v>0</v>
      </c>
      <c r="AO103" s="28">
        <f t="shared" si="47"/>
        <v>0</v>
      </c>
      <c r="AP103" s="28">
        <f t="shared" si="48"/>
        <v>3083.262976</v>
      </c>
      <c r="AQ103" s="28">
        <f t="shared" si="49"/>
        <v>3100</v>
      </c>
      <c r="AR103" s="30"/>
      <c r="AS103" s="23"/>
      <c r="AT103" s="28"/>
      <c r="AU103" s="34"/>
      <c r="AV103" s="34"/>
      <c r="AW103" s="42"/>
      <c r="AX103" s="34"/>
      <c r="AY103" s="43"/>
      <c r="AZ103" s="34"/>
      <c r="BA103" s="34"/>
      <c r="BB103" s="34"/>
      <c r="BC103" s="42"/>
      <c r="BD103" s="34"/>
      <c r="BE103" s="34"/>
      <c r="BF103" s="43"/>
      <c r="BG103" s="34"/>
      <c r="BH103" s="34"/>
      <c r="BI103" s="120"/>
      <c r="BJ103" s="28">
        <f t="shared" si="51"/>
        <v>3720</v>
      </c>
    </row>
    <row r="104" spans="1:62" s="46" customFormat="1" ht="15" x14ac:dyDescent="0.25">
      <c r="A104" s="103">
        <v>86</v>
      </c>
      <c r="B104" s="51" t="s">
        <v>91</v>
      </c>
      <c r="C104" s="21" t="s">
        <v>61</v>
      </c>
      <c r="D104" s="21" t="s">
        <v>63</v>
      </c>
      <c r="E104" s="22">
        <v>68</v>
      </c>
      <c r="F104" s="40">
        <v>104</v>
      </c>
      <c r="G104" s="24">
        <f t="shared" si="54"/>
        <v>172</v>
      </c>
      <c r="H104" s="50">
        <v>68</v>
      </c>
      <c r="I104" s="28">
        <f t="shared" si="29"/>
        <v>289.78750000000002</v>
      </c>
      <c r="J104" s="28">
        <f t="shared" si="32"/>
        <v>19705.550000000003</v>
      </c>
      <c r="K104" s="41">
        <v>15</v>
      </c>
      <c r="L104" s="34">
        <f t="shared" si="33"/>
        <v>1313.7033333333336</v>
      </c>
      <c r="M104" s="28">
        <v>1329.64</v>
      </c>
      <c r="N104" s="42">
        <v>0.25</v>
      </c>
      <c r="O104" s="34">
        <f t="shared" si="34"/>
        <v>660.83583333333343</v>
      </c>
      <c r="P104" s="42">
        <v>1.54</v>
      </c>
      <c r="Q104" s="34">
        <f t="shared" si="35"/>
        <v>4070.7487333333338</v>
      </c>
      <c r="R104" s="34">
        <f t="shared" si="36"/>
        <v>7374.9279000000006</v>
      </c>
      <c r="S104" s="42">
        <v>0.03</v>
      </c>
      <c r="T104" s="34">
        <f t="shared" si="37"/>
        <v>221.247837</v>
      </c>
      <c r="U104" s="34">
        <f t="shared" si="38"/>
        <v>7596.1757370000005</v>
      </c>
      <c r="V104" s="43">
        <v>0</v>
      </c>
      <c r="W104" s="34">
        <v>0</v>
      </c>
      <c r="X104" s="36">
        <f t="shared" si="39"/>
        <v>7596.1757370000005</v>
      </c>
      <c r="Y104" s="36">
        <f t="shared" si="40"/>
        <v>7600</v>
      </c>
      <c r="Z104" s="29">
        <f t="shared" si="50"/>
        <v>9120</v>
      </c>
      <c r="AA104" s="40">
        <v>104</v>
      </c>
      <c r="AB104" s="28">
        <f t="shared" si="30"/>
        <v>18.399999999999999</v>
      </c>
      <c r="AC104" s="34"/>
      <c r="AD104" s="34">
        <f t="shared" si="41"/>
        <v>1913.6</v>
      </c>
      <c r="AE104" s="43">
        <v>0.27100000000000002</v>
      </c>
      <c r="AF104" s="34">
        <f t="shared" si="42"/>
        <v>518.5856</v>
      </c>
      <c r="AG104" s="43">
        <v>0</v>
      </c>
      <c r="AH104" s="34">
        <f t="shared" si="43"/>
        <v>0</v>
      </c>
      <c r="AI104" s="34">
        <f t="shared" si="44"/>
        <v>2432.1855999999998</v>
      </c>
      <c r="AJ104" s="34">
        <v>0</v>
      </c>
      <c r="AK104" s="42">
        <v>0.03</v>
      </c>
      <c r="AL104" s="34">
        <f t="shared" si="45"/>
        <v>72.96556799999999</v>
      </c>
      <c r="AM104" s="34">
        <f t="shared" si="46"/>
        <v>2505.1511679999999</v>
      </c>
      <c r="AN104" s="43">
        <v>0</v>
      </c>
      <c r="AO104" s="34">
        <f t="shared" si="47"/>
        <v>0</v>
      </c>
      <c r="AP104" s="34">
        <f t="shared" si="48"/>
        <v>2505.1511679999999</v>
      </c>
      <c r="AQ104" s="34">
        <f t="shared" si="49"/>
        <v>2500</v>
      </c>
      <c r="AR104" s="30"/>
      <c r="AS104" s="40"/>
      <c r="AT104" s="28"/>
      <c r="AU104" s="34"/>
      <c r="AV104" s="34"/>
      <c r="AW104" s="42"/>
      <c r="AX104" s="34"/>
      <c r="AY104" s="43"/>
      <c r="AZ104" s="34"/>
      <c r="BA104" s="34"/>
      <c r="BB104" s="34"/>
      <c r="BC104" s="42"/>
      <c r="BD104" s="34"/>
      <c r="BE104" s="34"/>
      <c r="BF104" s="43"/>
      <c r="BG104" s="34"/>
      <c r="BH104" s="34"/>
      <c r="BI104" s="120"/>
      <c r="BJ104" s="28">
        <f t="shared" si="51"/>
        <v>3000</v>
      </c>
    </row>
    <row r="105" spans="1:62" s="46" customFormat="1" ht="15" x14ac:dyDescent="0.25">
      <c r="A105" s="103">
        <v>87</v>
      </c>
      <c r="B105" s="51" t="s">
        <v>91</v>
      </c>
      <c r="C105" s="21" t="s">
        <v>58</v>
      </c>
      <c r="D105" s="21" t="s">
        <v>36</v>
      </c>
      <c r="E105" s="22">
        <v>104</v>
      </c>
      <c r="F105" s="40">
        <v>160</v>
      </c>
      <c r="G105" s="24">
        <f t="shared" si="54"/>
        <v>264</v>
      </c>
      <c r="H105" s="50">
        <f t="shared" ref="H105:H139" si="55">E105</f>
        <v>104</v>
      </c>
      <c r="I105" s="28">
        <f t="shared" si="29"/>
        <v>289.78750000000002</v>
      </c>
      <c r="J105" s="28">
        <f t="shared" si="32"/>
        <v>30137.9</v>
      </c>
      <c r="K105" s="41">
        <v>15</v>
      </c>
      <c r="L105" s="34">
        <f t="shared" si="33"/>
        <v>2009.1933333333334</v>
      </c>
      <c r="M105" s="28">
        <v>1329.64</v>
      </c>
      <c r="N105" s="42">
        <v>0.25</v>
      </c>
      <c r="O105" s="34">
        <f t="shared" si="34"/>
        <v>834.70833333333337</v>
      </c>
      <c r="P105" s="42">
        <v>1.54</v>
      </c>
      <c r="Q105" s="34">
        <f t="shared" si="35"/>
        <v>5141.8033333333333</v>
      </c>
      <c r="R105" s="34">
        <f t="shared" si="36"/>
        <v>9315.3450000000012</v>
      </c>
      <c r="S105" s="42">
        <v>0.03</v>
      </c>
      <c r="T105" s="34">
        <f t="shared" si="37"/>
        <v>279.46035000000001</v>
      </c>
      <c r="U105" s="34">
        <f t="shared" si="38"/>
        <v>9594.8053500000005</v>
      </c>
      <c r="V105" s="43">
        <v>0</v>
      </c>
      <c r="W105" s="34">
        <v>0</v>
      </c>
      <c r="X105" s="36">
        <f t="shared" si="39"/>
        <v>9594.8053500000005</v>
      </c>
      <c r="Y105" s="36">
        <f t="shared" si="40"/>
        <v>9600</v>
      </c>
      <c r="Z105" s="29">
        <f t="shared" si="50"/>
        <v>11520</v>
      </c>
      <c r="AA105" s="40">
        <v>160</v>
      </c>
      <c r="AB105" s="28">
        <f t="shared" si="30"/>
        <v>18.399999999999999</v>
      </c>
      <c r="AC105" s="34"/>
      <c r="AD105" s="34">
        <f t="shared" si="41"/>
        <v>2944</v>
      </c>
      <c r="AE105" s="43">
        <v>0.27100000000000002</v>
      </c>
      <c r="AF105" s="34">
        <f t="shared" si="42"/>
        <v>797.82400000000007</v>
      </c>
      <c r="AG105" s="43">
        <v>0</v>
      </c>
      <c r="AH105" s="34">
        <f t="shared" si="43"/>
        <v>0</v>
      </c>
      <c r="AI105" s="34">
        <f t="shared" si="44"/>
        <v>3741.8240000000001</v>
      </c>
      <c r="AJ105" s="34">
        <v>0</v>
      </c>
      <c r="AK105" s="42">
        <v>0.03</v>
      </c>
      <c r="AL105" s="34">
        <f t="shared" si="45"/>
        <v>112.25471999999999</v>
      </c>
      <c r="AM105" s="34">
        <f t="shared" si="46"/>
        <v>3854.07872</v>
      </c>
      <c r="AN105" s="43">
        <v>0</v>
      </c>
      <c r="AO105" s="34">
        <f t="shared" si="47"/>
        <v>0</v>
      </c>
      <c r="AP105" s="34">
        <f t="shared" si="48"/>
        <v>3854.07872</v>
      </c>
      <c r="AQ105" s="34">
        <f t="shared" si="49"/>
        <v>3900</v>
      </c>
      <c r="AR105" s="30"/>
      <c r="AS105" s="40"/>
      <c r="AT105" s="28"/>
      <c r="AU105" s="34"/>
      <c r="AV105" s="34"/>
      <c r="AW105" s="42"/>
      <c r="AX105" s="34"/>
      <c r="AY105" s="43"/>
      <c r="AZ105" s="34"/>
      <c r="BA105" s="34"/>
      <c r="BB105" s="34"/>
      <c r="BC105" s="42"/>
      <c r="BD105" s="34"/>
      <c r="BE105" s="34"/>
      <c r="BF105" s="43"/>
      <c r="BG105" s="34"/>
      <c r="BH105" s="34"/>
      <c r="BI105" s="120"/>
      <c r="BJ105" s="28">
        <f t="shared" si="51"/>
        <v>4680</v>
      </c>
    </row>
    <row r="106" spans="1:62" s="46" customFormat="1" ht="15" x14ac:dyDescent="0.25">
      <c r="A106" s="103">
        <v>88</v>
      </c>
      <c r="B106" s="51" t="s">
        <v>91</v>
      </c>
      <c r="C106" s="21" t="s">
        <v>60</v>
      </c>
      <c r="D106" s="21" t="s">
        <v>36</v>
      </c>
      <c r="E106" s="22">
        <v>56</v>
      </c>
      <c r="F106" s="40">
        <v>96</v>
      </c>
      <c r="G106" s="24">
        <f t="shared" si="54"/>
        <v>152</v>
      </c>
      <c r="H106" s="50">
        <f t="shared" si="55"/>
        <v>56</v>
      </c>
      <c r="I106" s="28">
        <f t="shared" si="29"/>
        <v>289.78750000000002</v>
      </c>
      <c r="J106" s="28">
        <f t="shared" si="32"/>
        <v>16228.100000000002</v>
      </c>
      <c r="K106" s="41">
        <v>15</v>
      </c>
      <c r="L106" s="34">
        <f t="shared" si="33"/>
        <v>1081.8733333333334</v>
      </c>
      <c r="M106" s="28">
        <v>1303.5733333333333</v>
      </c>
      <c r="N106" s="42">
        <v>0.25</v>
      </c>
      <c r="O106" s="34">
        <f t="shared" si="34"/>
        <v>596.36166666666668</v>
      </c>
      <c r="P106" s="42">
        <v>1.54</v>
      </c>
      <c r="Q106" s="34">
        <f t="shared" si="35"/>
        <v>3673.5878666666667</v>
      </c>
      <c r="R106" s="34">
        <f t="shared" si="36"/>
        <v>6655.3962000000001</v>
      </c>
      <c r="S106" s="42">
        <v>0.03</v>
      </c>
      <c r="T106" s="34">
        <f t="shared" si="37"/>
        <v>199.66188600000001</v>
      </c>
      <c r="U106" s="34">
        <f t="shared" si="38"/>
        <v>6855.058086</v>
      </c>
      <c r="V106" s="43">
        <v>0</v>
      </c>
      <c r="W106" s="34">
        <v>0</v>
      </c>
      <c r="X106" s="36">
        <f t="shared" si="39"/>
        <v>6855.058086</v>
      </c>
      <c r="Y106" s="36">
        <f t="shared" si="40"/>
        <v>6900</v>
      </c>
      <c r="Z106" s="29">
        <f t="shared" si="50"/>
        <v>8280</v>
      </c>
      <c r="AA106" s="40">
        <v>96</v>
      </c>
      <c r="AB106" s="28">
        <f t="shared" si="30"/>
        <v>18.399999999999999</v>
      </c>
      <c r="AC106" s="34"/>
      <c r="AD106" s="34">
        <f t="shared" si="41"/>
        <v>1766.3999999999999</v>
      </c>
      <c r="AE106" s="43">
        <v>0.27100000000000002</v>
      </c>
      <c r="AF106" s="34">
        <f t="shared" si="42"/>
        <v>478.69439999999997</v>
      </c>
      <c r="AG106" s="43">
        <v>0</v>
      </c>
      <c r="AH106" s="34">
        <f t="shared" si="43"/>
        <v>0</v>
      </c>
      <c r="AI106" s="34">
        <f t="shared" si="44"/>
        <v>2245.0944</v>
      </c>
      <c r="AJ106" s="34">
        <v>0</v>
      </c>
      <c r="AK106" s="42">
        <v>0.03</v>
      </c>
      <c r="AL106" s="34">
        <f t="shared" si="45"/>
        <v>67.352831999999992</v>
      </c>
      <c r="AM106" s="34">
        <f t="shared" si="46"/>
        <v>2312.447232</v>
      </c>
      <c r="AN106" s="43">
        <v>0</v>
      </c>
      <c r="AO106" s="34">
        <f t="shared" si="47"/>
        <v>0</v>
      </c>
      <c r="AP106" s="34">
        <f t="shared" si="48"/>
        <v>2312.447232</v>
      </c>
      <c r="AQ106" s="34">
        <f t="shared" si="49"/>
        <v>2300</v>
      </c>
      <c r="AR106" s="30"/>
      <c r="AS106" s="40"/>
      <c r="AT106" s="28"/>
      <c r="AU106" s="34"/>
      <c r="AV106" s="34"/>
      <c r="AW106" s="42"/>
      <c r="AX106" s="34"/>
      <c r="AY106" s="43"/>
      <c r="AZ106" s="34"/>
      <c r="BA106" s="34"/>
      <c r="BB106" s="34"/>
      <c r="BC106" s="42"/>
      <c r="BD106" s="34"/>
      <c r="BE106" s="34"/>
      <c r="BF106" s="43"/>
      <c r="BG106" s="34"/>
      <c r="BH106" s="34"/>
      <c r="BI106" s="120"/>
      <c r="BJ106" s="28">
        <f t="shared" si="51"/>
        <v>2760</v>
      </c>
    </row>
    <row r="107" spans="1:62" s="46" customFormat="1" ht="15" x14ac:dyDescent="0.25">
      <c r="A107" s="103">
        <v>89</v>
      </c>
      <c r="B107" s="51" t="s">
        <v>92</v>
      </c>
      <c r="C107" s="21" t="s">
        <v>58</v>
      </c>
      <c r="D107" s="22">
        <v>2</v>
      </c>
      <c r="E107" s="21">
        <v>216</v>
      </c>
      <c r="F107" s="23">
        <v>624</v>
      </c>
      <c r="G107" s="47">
        <f t="shared" si="54"/>
        <v>840</v>
      </c>
      <c r="H107" s="50">
        <f t="shared" si="55"/>
        <v>216</v>
      </c>
      <c r="I107" s="28">
        <f t="shared" si="29"/>
        <v>289.78750000000002</v>
      </c>
      <c r="J107" s="28">
        <f t="shared" si="32"/>
        <v>62594.100000000006</v>
      </c>
      <c r="K107" s="41">
        <v>15</v>
      </c>
      <c r="L107" s="28">
        <f t="shared" si="33"/>
        <v>4172.9400000000005</v>
      </c>
      <c r="M107" s="28">
        <v>1433.92</v>
      </c>
      <c r="N107" s="42">
        <v>0.25</v>
      </c>
      <c r="O107" s="28">
        <f t="shared" si="34"/>
        <v>1401.7150000000001</v>
      </c>
      <c r="P107" s="42">
        <v>1.54</v>
      </c>
      <c r="Q107" s="28">
        <f t="shared" si="35"/>
        <v>8634.5644000000011</v>
      </c>
      <c r="R107" s="28">
        <f t="shared" si="36"/>
        <v>15643.139400000002</v>
      </c>
      <c r="S107" s="42">
        <v>0.03</v>
      </c>
      <c r="T107" s="28">
        <f t="shared" si="37"/>
        <v>469.29418200000003</v>
      </c>
      <c r="U107" s="28">
        <f t="shared" si="38"/>
        <v>16112.433582000001</v>
      </c>
      <c r="V107" s="42">
        <v>0</v>
      </c>
      <c r="W107" s="28">
        <f t="shared" ref="W107:W137" si="56">U107*V107</f>
        <v>0</v>
      </c>
      <c r="X107" s="29">
        <f t="shared" si="39"/>
        <v>16112.433582000001</v>
      </c>
      <c r="Y107" s="29">
        <f t="shared" si="40"/>
        <v>16100</v>
      </c>
      <c r="Z107" s="29">
        <f t="shared" si="50"/>
        <v>19320</v>
      </c>
      <c r="AA107" s="23">
        <v>624</v>
      </c>
      <c r="AB107" s="28">
        <f t="shared" si="30"/>
        <v>18.399999999999999</v>
      </c>
      <c r="AC107" s="34"/>
      <c r="AD107" s="28">
        <f t="shared" si="41"/>
        <v>11481.599999999999</v>
      </c>
      <c r="AE107" s="42">
        <v>0.27100000000000002</v>
      </c>
      <c r="AF107" s="28">
        <f t="shared" si="42"/>
        <v>3111.5135999999998</v>
      </c>
      <c r="AG107" s="42">
        <v>0</v>
      </c>
      <c r="AH107" s="28">
        <f t="shared" si="43"/>
        <v>0</v>
      </c>
      <c r="AI107" s="28">
        <f t="shared" si="44"/>
        <v>14593.113599999999</v>
      </c>
      <c r="AJ107" s="28">
        <v>0</v>
      </c>
      <c r="AK107" s="42">
        <v>0.03</v>
      </c>
      <c r="AL107" s="28">
        <f t="shared" si="45"/>
        <v>437.79340799999994</v>
      </c>
      <c r="AM107" s="28">
        <f t="shared" si="46"/>
        <v>15030.907007999998</v>
      </c>
      <c r="AN107" s="42">
        <v>0</v>
      </c>
      <c r="AO107" s="28">
        <f t="shared" si="47"/>
        <v>0</v>
      </c>
      <c r="AP107" s="28">
        <f t="shared" si="48"/>
        <v>15030.907007999998</v>
      </c>
      <c r="AQ107" s="28">
        <f t="shared" si="49"/>
        <v>15000</v>
      </c>
      <c r="AR107" s="30" t="s">
        <v>59</v>
      </c>
      <c r="AS107" s="23"/>
      <c r="AT107" s="28"/>
      <c r="AU107" s="34"/>
      <c r="AV107" s="34"/>
      <c r="AW107" s="42"/>
      <c r="AX107" s="34"/>
      <c r="AY107" s="43"/>
      <c r="AZ107" s="34"/>
      <c r="BA107" s="34"/>
      <c r="BB107" s="34"/>
      <c r="BC107" s="42"/>
      <c r="BD107" s="34"/>
      <c r="BE107" s="34"/>
      <c r="BF107" s="43"/>
      <c r="BG107" s="34"/>
      <c r="BH107" s="34"/>
      <c r="BI107" s="120"/>
      <c r="BJ107" s="28">
        <f t="shared" si="51"/>
        <v>18000</v>
      </c>
    </row>
    <row r="108" spans="1:62" s="46" customFormat="1" ht="15" x14ac:dyDescent="0.25">
      <c r="A108" s="103">
        <v>90</v>
      </c>
      <c r="B108" s="51" t="s">
        <v>92</v>
      </c>
      <c r="C108" s="21" t="s">
        <v>60</v>
      </c>
      <c r="D108" s="22">
        <v>3</v>
      </c>
      <c r="E108" s="21">
        <v>120</v>
      </c>
      <c r="F108" s="23">
        <v>296</v>
      </c>
      <c r="G108" s="47">
        <f t="shared" si="54"/>
        <v>416</v>
      </c>
      <c r="H108" s="50">
        <f t="shared" si="55"/>
        <v>120</v>
      </c>
      <c r="I108" s="28">
        <f t="shared" si="29"/>
        <v>289.78750000000002</v>
      </c>
      <c r="J108" s="28">
        <f t="shared" si="32"/>
        <v>34774.5</v>
      </c>
      <c r="K108" s="41">
        <v>15</v>
      </c>
      <c r="L108" s="28">
        <f t="shared" si="33"/>
        <v>2318.3000000000002</v>
      </c>
      <c r="M108" s="28">
        <v>1355.71</v>
      </c>
      <c r="N108" s="42">
        <v>0.25</v>
      </c>
      <c r="O108" s="28">
        <f t="shared" si="34"/>
        <v>918.50250000000005</v>
      </c>
      <c r="P108" s="42">
        <v>1.54</v>
      </c>
      <c r="Q108" s="28">
        <f t="shared" si="35"/>
        <v>5657.9754000000003</v>
      </c>
      <c r="R108" s="28">
        <f t="shared" si="36"/>
        <v>10250.4879</v>
      </c>
      <c r="S108" s="42">
        <v>0.03</v>
      </c>
      <c r="T108" s="28">
        <f t="shared" si="37"/>
        <v>307.51463699999999</v>
      </c>
      <c r="U108" s="28">
        <f t="shared" si="38"/>
        <v>10558.002537</v>
      </c>
      <c r="V108" s="42">
        <v>0</v>
      </c>
      <c r="W108" s="28">
        <f t="shared" si="56"/>
        <v>0</v>
      </c>
      <c r="X108" s="29">
        <f t="shared" si="39"/>
        <v>10558.002537</v>
      </c>
      <c r="Y108" s="29">
        <f t="shared" si="40"/>
        <v>10600</v>
      </c>
      <c r="Z108" s="29">
        <f t="shared" si="50"/>
        <v>12720</v>
      </c>
      <c r="AA108" s="23">
        <v>296</v>
      </c>
      <c r="AB108" s="28">
        <f t="shared" si="30"/>
        <v>18.399999999999999</v>
      </c>
      <c r="AC108" s="34"/>
      <c r="AD108" s="28">
        <f t="shared" si="41"/>
        <v>5446.4</v>
      </c>
      <c r="AE108" s="42">
        <v>0.27100000000000002</v>
      </c>
      <c r="AF108" s="28">
        <f t="shared" si="42"/>
        <v>1475.9744000000001</v>
      </c>
      <c r="AG108" s="42">
        <v>0</v>
      </c>
      <c r="AH108" s="28">
        <f t="shared" si="43"/>
        <v>0</v>
      </c>
      <c r="AI108" s="28">
        <f t="shared" si="44"/>
        <v>6922.3743999999997</v>
      </c>
      <c r="AJ108" s="28">
        <v>0</v>
      </c>
      <c r="AK108" s="42">
        <v>0.03</v>
      </c>
      <c r="AL108" s="28">
        <f t="shared" si="45"/>
        <v>207.67123199999997</v>
      </c>
      <c r="AM108" s="28">
        <f t="shared" si="46"/>
        <v>7130.0456319999994</v>
      </c>
      <c r="AN108" s="42">
        <v>0</v>
      </c>
      <c r="AO108" s="28">
        <f t="shared" si="47"/>
        <v>0</v>
      </c>
      <c r="AP108" s="28">
        <f t="shared" si="48"/>
        <v>7130.0456319999994</v>
      </c>
      <c r="AQ108" s="28">
        <f t="shared" si="49"/>
        <v>7100</v>
      </c>
      <c r="AR108" s="30" t="s">
        <v>59</v>
      </c>
      <c r="AS108" s="23"/>
      <c r="AT108" s="28"/>
      <c r="AU108" s="34"/>
      <c r="AV108" s="34"/>
      <c r="AW108" s="42"/>
      <c r="AX108" s="34"/>
      <c r="AY108" s="43"/>
      <c r="AZ108" s="34"/>
      <c r="BA108" s="34"/>
      <c r="BB108" s="34"/>
      <c r="BC108" s="42"/>
      <c r="BD108" s="34"/>
      <c r="BE108" s="34"/>
      <c r="BF108" s="43"/>
      <c r="BG108" s="34"/>
      <c r="BH108" s="34"/>
      <c r="BI108" s="120"/>
      <c r="BJ108" s="28">
        <f t="shared" si="51"/>
        <v>8520</v>
      </c>
    </row>
    <row r="109" spans="1:62" s="46" customFormat="1" ht="15" x14ac:dyDescent="0.25">
      <c r="A109" s="103">
        <v>91</v>
      </c>
      <c r="B109" s="51" t="s">
        <v>92</v>
      </c>
      <c r="C109" s="21" t="s">
        <v>61</v>
      </c>
      <c r="D109" s="21" t="s">
        <v>73</v>
      </c>
      <c r="E109" s="21">
        <v>64</v>
      </c>
      <c r="F109" s="23">
        <v>104</v>
      </c>
      <c r="G109" s="47">
        <f t="shared" si="54"/>
        <v>168</v>
      </c>
      <c r="H109" s="50">
        <f t="shared" si="55"/>
        <v>64</v>
      </c>
      <c r="I109" s="28">
        <f t="shared" si="29"/>
        <v>289.78750000000002</v>
      </c>
      <c r="J109" s="28">
        <f t="shared" si="32"/>
        <v>18546.400000000001</v>
      </c>
      <c r="K109" s="41">
        <v>15</v>
      </c>
      <c r="L109" s="28">
        <f t="shared" si="33"/>
        <v>1236.4266666666667</v>
      </c>
      <c r="M109" s="28">
        <v>1329.64</v>
      </c>
      <c r="N109" s="42">
        <v>0.25</v>
      </c>
      <c r="O109" s="28">
        <f t="shared" si="34"/>
        <v>641.51666666666665</v>
      </c>
      <c r="P109" s="42">
        <v>1.54</v>
      </c>
      <c r="Q109" s="28">
        <f t="shared" si="35"/>
        <v>3951.7426666666665</v>
      </c>
      <c r="R109" s="28">
        <f t="shared" si="36"/>
        <v>7159.3259999999991</v>
      </c>
      <c r="S109" s="42">
        <v>0.03</v>
      </c>
      <c r="T109" s="28">
        <f t="shared" si="37"/>
        <v>214.77977999999996</v>
      </c>
      <c r="U109" s="28">
        <f t="shared" si="38"/>
        <v>7374.105779999999</v>
      </c>
      <c r="V109" s="42">
        <v>0</v>
      </c>
      <c r="W109" s="28">
        <f t="shared" si="56"/>
        <v>0</v>
      </c>
      <c r="X109" s="29">
        <f t="shared" si="39"/>
        <v>7374.105779999999</v>
      </c>
      <c r="Y109" s="29">
        <f t="shared" si="40"/>
        <v>7400</v>
      </c>
      <c r="Z109" s="29">
        <f t="shared" si="50"/>
        <v>8880</v>
      </c>
      <c r="AA109" s="23">
        <v>104</v>
      </c>
      <c r="AB109" s="28">
        <f t="shared" si="30"/>
        <v>18.399999999999999</v>
      </c>
      <c r="AC109" s="34"/>
      <c r="AD109" s="28">
        <f t="shared" si="41"/>
        <v>1913.6</v>
      </c>
      <c r="AE109" s="42">
        <v>0.27100000000000002</v>
      </c>
      <c r="AF109" s="28">
        <f t="shared" si="42"/>
        <v>518.5856</v>
      </c>
      <c r="AG109" s="42">
        <v>0</v>
      </c>
      <c r="AH109" s="28">
        <f t="shared" si="43"/>
        <v>0</v>
      </c>
      <c r="AI109" s="28">
        <f t="shared" si="44"/>
        <v>2432.1855999999998</v>
      </c>
      <c r="AJ109" s="28">
        <v>0</v>
      </c>
      <c r="AK109" s="42">
        <v>0.03</v>
      </c>
      <c r="AL109" s="28">
        <f t="shared" si="45"/>
        <v>72.96556799999999</v>
      </c>
      <c r="AM109" s="28">
        <f t="shared" si="46"/>
        <v>2505.1511679999999</v>
      </c>
      <c r="AN109" s="42">
        <v>0</v>
      </c>
      <c r="AO109" s="28">
        <f t="shared" si="47"/>
        <v>0</v>
      </c>
      <c r="AP109" s="28">
        <f t="shared" si="48"/>
        <v>2505.1511679999999</v>
      </c>
      <c r="AQ109" s="28">
        <f t="shared" si="49"/>
        <v>2500</v>
      </c>
      <c r="AR109" s="30" t="s">
        <v>59</v>
      </c>
      <c r="AS109" s="23"/>
      <c r="AT109" s="28"/>
      <c r="AU109" s="34"/>
      <c r="AV109" s="34"/>
      <c r="AW109" s="42"/>
      <c r="AX109" s="34"/>
      <c r="AY109" s="43"/>
      <c r="AZ109" s="34"/>
      <c r="BA109" s="34"/>
      <c r="BB109" s="34"/>
      <c r="BC109" s="42"/>
      <c r="BD109" s="34"/>
      <c r="BE109" s="34"/>
      <c r="BF109" s="43"/>
      <c r="BG109" s="34"/>
      <c r="BH109" s="34"/>
      <c r="BI109" s="120"/>
      <c r="BJ109" s="28">
        <f t="shared" si="51"/>
        <v>3000</v>
      </c>
    </row>
    <row r="110" spans="1:62" s="39" customFormat="1" ht="15" x14ac:dyDescent="0.25">
      <c r="A110" s="103">
        <v>92</v>
      </c>
      <c r="B110" s="51" t="s">
        <v>92</v>
      </c>
      <c r="C110" s="21" t="s">
        <v>61</v>
      </c>
      <c r="D110" s="22">
        <v>5</v>
      </c>
      <c r="E110" s="22">
        <v>64</v>
      </c>
      <c r="F110" s="40">
        <v>80</v>
      </c>
      <c r="G110" s="24">
        <f t="shared" si="54"/>
        <v>144</v>
      </c>
      <c r="H110" s="50">
        <f t="shared" si="55"/>
        <v>64</v>
      </c>
      <c r="I110" s="28">
        <f t="shared" si="29"/>
        <v>289.78750000000002</v>
      </c>
      <c r="J110" s="28">
        <f t="shared" si="32"/>
        <v>18546.400000000001</v>
      </c>
      <c r="K110" s="41">
        <v>15</v>
      </c>
      <c r="L110" s="28">
        <f t="shared" si="33"/>
        <v>1236.4266666666667</v>
      </c>
      <c r="M110" s="28">
        <v>1303.57</v>
      </c>
      <c r="N110" s="42">
        <v>0.25</v>
      </c>
      <c r="O110" s="28">
        <f t="shared" si="34"/>
        <v>634.99916666666672</v>
      </c>
      <c r="P110" s="42">
        <v>1.54</v>
      </c>
      <c r="Q110" s="28">
        <f t="shared" si="35"/>
        <v>3911.5948666666673</v>
      </c>
      <c r="R110" s="28">
        <f t="shared" si="36"/>
        <v>7086.5907000000007</v>
      </c>
      <c r="S110" s="42">
        <v>0.03</v>
      </c>
      <c r="T110" s="28">
        <f t="shared" si="37"/>
        <v>212.59772100000001</v>
      </c>
      <c r="U110" s="28">
        <f t="shared" si="38"/>
        <v>7299.1884210000007</v>
      </c>
      <c r="V110" s="42">
        <v>0</v>
      </c>
      <c r="W110" s="28">
        <f t="shared" si="56"/>
        <v>0</v>
      </c>
      <c r="X110" s="29">
        <f t="shared" si="39"/>
        <v>7299.1884210000007</v>
      </c>
      <c r="Y110" s="29">
        <f t="shared" si="40"/>
        <v>7300</v>
      </c>
      <c r="Z110" s="29">
        <f t="shared" si="50"/>
        <v>8760</v>
      </c>
      <c r="AA110" s="23" t="s">
        <v>299</v>
      </c>
      <c r="AB110" s="28">
        <f t="shared" si="30"/>
        <v>18.399999999999999</v>
      </c>
      <c r="AC110" s="34"/>
      <c r="AD110" s="28">
        <f t="shared" si="41"/>
        <v>1472</v>
      </c>
      <c r="AE110" s="42">
        <v>0.27100000000000002</v>
      </c>
      <c r="AF110" s="28">
        <f t="shared" si="42"/>
        <v>398.91200000000003</v>
      </c>
      <c r="AG110" s="42">
        <v>0</v>
      </c>
      <c r="AH110" s="28">
        <f t="shared" si="43"/>
        <v>0</v>
      </c>
      <c r="AI110" s="28">
        <f t="shared" si="44"/>
        <v>1870.912</v>
      </c>
      <c r="AJ110" s="28">
        <v>0</v>
      </c>
      <c r="AK110" s="42">
        <v>0.03</v>
      </c>
      <c r="AL110" s="28">
        <f t="shared" si="45"/>
        <v>56.127359999999996</v>
      </c>
      <c r="AM110" s="28">
        <f t="shared" si="46"/>
        <v>1927.03936</v>
      </c>
      <c r="AN110" s="42">
        <v>0</v>
      </c>
      <c r="AO110" s="28">
        <f t="shared" si="47"/>
        <v>0</v>
      </c>
      <c r="AP110" s="28">
        <f t="shared" si="48"/>
        <v>1927.03936</v>
      </c>
      <c r="AQ110" s="28">
        <f t="shared" si="49"/>
        <v>1900</v>
      </c>
      <c r="AR110" s="30"/>
      <c r="AS110" s="31"/>
      <c r="AT110" s="32"/>
      <c r="AU110" s="37"/>
      <c r="AV110" s="37"/>
      <c r="AW110" s="33"/>
      <c r="AX110" s="37"/>
      <c r="AY110" s="38"/>
      <c r="AZ110" s="37"/>
      <c r="BA110" s="37"/>
      <c r="BB110" s="37"/>
      <c r="BC110" s="33"/>
      <c r="BD110" s="37"/>
      <c r="BE110" s="37"/>
      <c r="BF110" s="38"/>
      <c r="BG110" s="37"/>
      <c r="BH110" s="37"/>
      <c r="BI110" s="121"/>
      <c r="BJ110" s="28">
        <f t="shared" si="51"/>
        <v>2280</v>
      </c>
    </row>
    <row r="111" spans="1:62" s="46" customFormat="1" ht="15" x14ac:dyDescent="0.25">
      <c r="A111" s="103">
        <v>93</v>
      </c>
      <c r="B111" s="51" t="s">
        <v>93</v>
      </c>
      <c r="C111" s="21" t="s">
        <v>58</v>
      </c>
      <c r="D111" s="22">
        <v>2</v>
      </c>
      <c r="E111" s="21">
        <v>100</v>
      </c>
      <c r="F111" s="23">
        <v>740</v>
      </c>
      <c r="G111" s="47">
        <f t="shared" si="54"/>
        <v>840</v>
      </c>
      <c r="H111" s="50">
        <f t="shared" si="55"/>
        <v>100</v>
      </c>
      <c r="I111" s="28">
        <f t="shared" si="29"/>
        <v>289.78750000000002</v>
      </c>
      <c r="J111" s="28">
        <f t="shared" si="32"/>
        <v>28978.750000000004</v>
      </c>
      <c r="K111" s="41">
        <v>15</v>
      </c>
      <c r="L111" s="28">
        <f t="shared" si="33"/>
        <v>1931.916666666667</v>
      </c>
      <c r="M111" s="28">
        <v>1433.92</v>
      </c>
      <c r="N111" s="42">
        <v>0.25</v>
      </c>
      <c r="O111" s="28">
        <f t="shared" si="34"/>
        <v>841.45916666666676</v>
      </c>
      <c r="P111" s="42">
        <v>1.54</v>
      </c>
      <c r="Q111" s="28">
        <f t="shared" si="35"/>
        <v>5183.3884666666672</v>
      </c>
      <c r="R111" s="28">
        <f t="shared" si="36"/>
        <v>9390.6843000000008</v>
      </c>
      <c r="S111" s="42">
        <v>0.03</v>
      </c>
      <c r="T111" s="28">
        <f t="shared" si="37"/>
        <v>281.720529</v>
      </c>
      <c r="U111" s="28">
        <f t="shared" si="38"/>
        <v>9672.404829000001</v>
      </c>
      <c r="V111" s="42">
        <v>0</v>
      </c>
      <c r="W111" s="28">
        <f t="shared" si="56"/>
        <v>0</v>
      </c>
      <c r="X111" s="29">
        <f t="shared" si="39"/>
        <v>9672.404829000001</v>
      </c>
      <c r="Y111" s="29">
        <f t="shared" si="40"/>
        <v>9700</v>
      </c>
      <c r="Z111" s="29">
        <f t="shared" si="50"/>
        <v>11640</v>
      </c>
      <c r="AA111" s="23">
        <v>740</v>
      </c>
      <c r="AB111" s="28">
        <f t="shared" si="30"/>
        <v>18.399999999999999</v>
      </c>
      <c r="AC111" s="34"/>
      <c r="AD111" s="28">
        <f t="shared" si="41"/>
        <v>13615.999999999998</v>
      </c>
      <c r="AE111" s="42">
        <v>0.27100000000000002</v>
      </c>
      <c r="AF111" s="28">
        <f t="shared" si="42"/>
        <v>3689.9359999999997</v>
      </c>
      <c r="AG111" s="42">
        <v>0</v>
      </c>
      <c r="AH111" s="28">
        <f t="shared" si="43"/>
        <v>0</v>
      </c>
      <c r="AI111" s="28">
        <f t="shared" si="44"/>
        <v>17305.935999999998</v>
      </c>
      <c r="AJ111" s="28">
        <v>0</v>
      </c>
      <c r="AK111" s="42">
        <v>0.03</v>
      </c>
      <c r="AL111" s="28">
        <f t="shared" si="45"/>
        <v>519.17807999999991</v>
      </c>
      <c r="AM111" s="28">
        <f t="shared" si="46"/>
        <v>17825.114079999999</v>
      </c>
      <c r="AN111" s="42">
        <v>0</v>
      </c>
      <c r="AO111" s="28">
        <f t="shared" si="47"/>
        <v>0</v>
      </c>
      <c r="AP111" s="28">
        <f t="shared" si="48"/>
        <v>17825.114079999999</v>
      </c>
      <c r="AQ111" s="28">
        <f t="shared" si="49"/>
        <v>17800</v>
      </c>
      <c r="AR111" s="30" t="s">
        <v>59</v>
      </c>
      <c r="AS111" s="23"/>
      <c r="AT111" s="28"/>
      <c r="AU111" s="34"/>
      <c r="AV111" s="34"/>
      <c r="AW111" s="42"/>
      <c r="AX111" s="34"/>
      <c r="AY111" s="43"/>
      <c r="AZ111" s="34"/>
      <c r="BA111" s="34"/>
      <c r="BB111" s="34"/>
      <c r="BC111" s="42"/>
      <c r="BD111" s="34"/>
      <c r="BE111" s="34"/>
      <c r="BF111" s="43"/>
      <c r="BG111" s="34"/>
      <c r="BH111" s="34"/>
      <c r="BI111" s="120"/>
      <c r="BJ111" s="28">
        <f t="shared" si="51"/>
        <v>21360</v>
      </c>
    </row>
    <row r="112" spans="1:62" s="46" customFormat="1" ht="15" x14ac:dyDescent="0.25">
      <c r="A112" s="103">
        <v>94</v>
      </c>
      <c r="B112" s="51" t="s">
        <v>93</v>
      </c>
      <c r="C112" s="21" t="s">
        <v>60</v>
      </c>
      <c r="D112" s="22">
        <v>2</v>
      </c>
      <c r="E112" s="21">
        <v>80</v>
      </c>
      <c r="F112" s="23">
        <v>370</v>
      </c>
      <c r="G112" s="47">
        <f t="shared" si="54"/>
        <v>450</v>
      </c>
      <c r="H112" s="50">
        <f t="shared" si="55"/>
        <v>80</v>
      </c>
      <c r="I112" s="28">
        <f t="shared" si="29"/>
        <v>289.78750000000002</v>
      </c>
      <c r="J112" s="28">
        <f t="shared" si="32"/>
        <v>23183</v>
      </c>
      <c r="K112" s="41">
        <v>15</v>
      </c>
      <c r="L112" s="28">
        <f t="shared" si="33"/>
        <v>1545.5333333333333</v>
      </c>
      <c r="M112" s="28">
        <v>1381.78</v>
      </c>
      <c r="N112" s="42">
        <v>0.25</v>
      </c>
      <c r="O112" s="28">
        <f t="shared" si="34"/>
        <v>731.82833333333338</v>
      </c>
      <c r="P112" s="42">
        <v>1.54</v>
      </c>
      <c r="Q112" s="28">
        <f t="shared" si="35"/>
        <v>4508.0625333333337</v>
      </c>
      <c r="R112" s="28">
        <f t="shared" si="36"/>
        <v>8167.2042000000001</v>
      </c>
      <c r="S112" s="42">
        <v>0.03</v>
      </c>
      <c r="T112" s="28">
        <f t="shared" si="37"/>
        <v>245.01612599999999</v>
      </c>
      <c r="U112" s="28">
        <f t="shared" si="38"/>
        <v>8412.2203260000006</v>
      </c>
      <c r="V112" s="42">
        <v>0</v>
      </c>
      <c r="W112" s="28">
        <f t="shared" si="56"/>
        <v>0</v>
      </c>
      <c r="X112" s="29">
        <f t="shared" si="39"/>
        <v>8412.2203260000006</v>
      </c>
      <c r="Y112" s="29">
        <f t="shared" si="40"/>
        <v>8400</v>
      </c>
      <c r="Z112" s="29">
        <f t="shared" si="50"/>
        <v>10080</v>
      </c>
      <c r="AA112" s="23">
        <v>370</v>
      </c>
      <c r="AB112" s="28">
        <f t="shared" si="30"/>
        <v>18.399999999999999</v>
      </c>
      <c r="AC112" s="34"/>
      <c r="AD112" s="28">
        <f t="shared" si="41"/>
        <v>6807.9999999999991</v>
      </c>
      <c r="AE112" s="42">
        <v>0.27100000000000002</v>
      </c>
      <c r="AF112" s="28">
        <f t="shared" si="42"/>
        <v>1844.9679999999998</v>
      </c>
      <c r="AG112" s="42">
        <v>0</v>
      </c>
      <c r="AH112" s="28">
        <f t="shared" si="43"/>
        <v>0</v>
      </c>
      <c r="AI112" s="28">
        <f t="shared" si="44"/>
        <v>8652.9679999999989</v>
      </c>
      <c r="AJ112" s="28">
        <v>0</v>
      </c>
      <c r="AK112" s="42">
        <v>0.03</v>
      </c>
      <c r="AL112" s="28">
        <f t="shared" si="45"/>
        <v>259.58903999999995</v>
      </c>
      <c r="AM112" s="28">
        <f t="shared" si="46"/>
        <v>8912.5570399999997</v>
      </c>
      <c r="AN112" s="42">
        <v>0</v>
      </c>
      <c r="AO112" s="28">
        <f t="shared" si="47"/>
        <v>0</v>
      </c>
      <c r="AP112" s="28">
        <f t="shared" si="48"/>
        <v>8912.5570399999997</v>
      </c>
      <c r="AQ112" s="28">
        <f t="shared" si="49"/>
        <v>8900</v>
      </c>
      <c r="AR112" s="30" t="s">
        <v>59</v>
      </c>
      <c r="AS112" s="23"/>
      <c r="AT112" s="28"/>
      <c r="AU112" s="34"/>
      <c r="AV112" s="34"/>
      <c r="AW112" s="42"/>
      <c r="AX112" s="34"/>
      <c r="AY112" s="43"/>
      <c r="AZ112" s="34"/>
      <c r="BA112" s="34"/>
      <c r="BB112" s="34"/>
      <c r="BC112" s="42"/>
      <c r="BD112" s="34"/>
      <c r="BE112" s="34"/>
      <c r="BF112" s="43"/>
      <c r="BG112" s="34"/>
      <c r="BH112" s="34"/>
      <c r="BI112" s="120"/>
      <c r="BJ112" s="28">
        <f t="shared" si="51"/>
        <v>10680</v>
      </c>
    </row>
    <row r="113" spans="1:62" s="46" customFormat="1" ht="15" x14ac:dyDescent="0.25">
      <c r="A113" s="103">
        <v>95</v>
      </c>
      <c r="B113" s="51" t="s">
        <v>93</v>
      </c>
      <c r="C113" s="21" t="s">
        <v>61</v>
      </c>
      <c r="D113" s="21" t="s">
        <v>73</v>
      </c>
      <c r="E113" s="21">
        <v>70</v>
      </c>
      <c r="F113" s="23">
        <v>182</v>
      </c>
      <c r="G113" s="47">
        <f t="shared" si="54"/>
        <v>252</v>
      </c>
      <c r="H113" s="50">
        <f t="shared" si="55"/>
        <v>70</v>
      </c>
      <c r="I113" s="28">
        <f t="shared" si="29"/>
        <v>289.78750000000002</v>
      </c>
      <c r="J113" s="28">
        <f t="shared" si="32"/>
        <v>20285.125</v>
      </c>
      <c r="K113" s="41">
        <v>15</v>
      </c>
      <c r="L113" s="28">
        <f t="shared" si="33"/>
        <v>1352.3416666666667</v>
      </c>
      <c r="M113" s="28">
        <v>1329.64</v>
      </c>
      <c r="N113" s="42">
        <v>0.25</v>
      </c>
      <c r="O113" s="28">
        <f t="shared" si="34"/>
        <v>670.49541666666664</v>
      </c>
      <c r="P113" s="42">
        <v>1.54</v>
      </c>
      <c r="Q113" s="28">
        <f t="shared" si="35"/>
        <v>4130.2517666666663</v>
      </c>
      <c r="R113" s="28">
        <f t="shared" si="36"/>
        <v>7482.7288499999995</v>
      </c>
      <c r="S113" s="42">
        <v>0.03</v>
      </c>
      <c r="T113" s="28">
        <f t="shared" si="37"/>
        <v>224.48186549999997</v>
      </c>
      <c r="U113" s="28">
        <f t="shared" si="38"/>
        <v>7707.2107154999994</v>
      </c>
      <c r="V113" s="42">
        <v>0</v>
      </c>
      <c r="W113" s="28">
        <f t="shared" si="56"/>
        <v>0</v>
      </c>
      <c r="X113" s="29">
        <f t="shared" si="39"/>
        <v>7707.2107154999994</v>
      </c>
      <c r="Y113" s="29">
        <f t="shared" si="40"/>
        <v>7700</v>
      </c>
      <c r="Z113" s="29">
        <f t="shared" si="50"/>
        <v>9240</v>
      </c>
      <c r="AA113" s="23">
        <v>182</v>
      </c>
      <c r="AB113" s="28">
        <f t="shared" si="30"/>
        <v>18.399999999999999</v>
      </c>
      <c r="AC113" s="34"/>
      <c r="AD113" s="28">
        <f t="shared" si="41"/>
        <v>3348.7999999999997</v>
      </c>
      <c r="AE113" s="42">
        <v>0.27100000000000002</v>
      </c>
      <c r="AF113" s="28">
        <f t="shared" si="42"/>
        <v>907.52480000000003</v>
      </c>
      <c r="AG113" s="42">
        <v>0</v>
      </c>
      <c r="AH113" s="28">
        <f t="shared" si="43"/>
        <v>0</v>
      </c>
      <c r="AI113" s="28">
        <f t="shared" si="44"/>
        <v>4256.3247999999994</v>
      </c>
      <c r="AJ113" s="28">
        <v>0</v>
      </c>
      <c r="AK113" s="42">
        <v>0.03</v>
      </c>
      <c r="AL113" s="28">
        <f t="shared" si="45"/>
        <v>127.68974399999998</v>
      </c>
      <c r="AM113" s="28">
        <f t="shared" si="46"/>
        <v>4384.0145439999997</v>
      </c>
      <c r="AN113" s="42">
        <v>0</v>
      </c>
      <c r="AO113" s="28">
        <f t="shared" si="47"/>
        <v>0</v>
      </c>
      <c r="AP113" s="28">
        <f t="shared" si="48"/>
        <v>4384.0145439999997</v>
      </c>
      <c r="AQ113" s="28">
        <f t="shared" si="49"/>
        <v>4400</v>
      </c>
      <c r="AR113" s="30" t="s">
        <v>59</v>
      </c>
      <c r="AS113" s="23"/>
      <c r="AT113" s="28"/>
      <c r="AU113" s="34"/>
      <c r="AV113" s="34"/>
      <c r="AW113" s="42"/>
      <c r="AX113" s="34"/>
      <c r="AY113" s="43"/>
      <c r="AZ113" s="34"/>
      <c r="BA113" s="34"/>
      <c r="BB113" s="34"/>
      <c r="BC113" s="42"/>
      <c r="BD113" s="34"/>
      <c r="BE113" s="34"/>
      <c r="BF113" s="43"/>
      <c r="BG113" s="34"/>
      <c r="BH113" s="34"/>
      <c r="BI113" s="120"/>
      <c r="BJ113" s="28">
        <f t="shared" si="51"/>
        <v>5280</v>
      </c>
    </row>
    <row r="114" spans="1:62" s="46" customFormat="1" ht="15" x14ac:dyDescent="0.25">
      <c r="A114" s="103">
        <v>96</v>
      </c>
      <c r="B114" s="51" t="s">
        <v>94</v>
      </c>
      <c r="C114" s="21" t="s">
        <v>58</v>
      </c>
      <c r="D114" s="21" t="s">
        <v>78</v>
      </c>
      <c r="E114" s="21">
        <v>219</v>
      </c>
      <c r="F114" s="23">
        <v>624</v>
      </c>
      <c r="G114" s="47">
        <f t="shared" si="54"/>
        <v>843</v>
      </c>
      <c r="H114" s="50">
        <f t="shared" si="55"/>
        <v>219</v>
      </c>
      <c r="I114" s="28">
        <f t="shared" si="29"/>
        <v>289.78750000000002</v>
      </c>
      <c r="J114" s="28">
        <f t="shared" si="32"/>
        <v>63463.462500000001</v>
      </c>
      <c r="K114" s="41">
        <v>15</v>
      </c>
      <c r="L114" s="28">
        <f t="shared" si="33"/>
        <v>4230.8975</v>
      </c>
      <c r="M114" s="28">
        <v>1433.92</v>
      </c>
      <c r="N114" s="42">
        <v>0.25</v>
      </c>
      <c r="O114" s="28">
        <f t="shared" si="34"/>
        <v>1416.204375</v>
      </c>
      <c r="P114" s="42">
        <v>1.54</v>
      </c>
      <c r="Q114" s="28">
        <f t="shared" si="35"/>
        <v>8723.8189500000008</v>
      </c>
      <c r="R114" s="28">
        <f t="shared" si="36"/>
        <v>15804.840825000001</v>
      </c>
      <c r="S114" s="42">
        <v>0.03</v>
      </c>
      <c r="T114" s="28">
        <f t="shared" si="37"/>
        <v>474.14522475000001</v>
      </c>
      <c r="U114" s="28">
        <f t="shared" si="38"/>
        <v>16278.986049750001</v>
      </c>
      <c r="V114" s="42">
        <v>0</v>
      </c>
      <c r="W114" s="28">
        <f t="shared" si="56"/>
        <v>0</v>
      </c>
      <c r="X114" s="29">
        <f t="shared" si="39"/>
        <v>16278.986049750001</v>
      </c>
      <c r="Y114" s="29">
        <f t="shared" si="40"/>
        <v>16300</v>
      </c>
      <c r="Z114" s="29">
        <f t="shared" si="50"/>
        <v>19560</v>
      </c>
      <c r="AA114" s="23">
        <v>624</v>
      </c>
      <c r="AB114" s="28">
        <f t="shared" si="30"/>
        <v>18.399999999999999</v>
      </c>
      <c r="AC114" s="34"/>
      <c r="AD114" s="28">
        <f t="shared" si="41"/>
        <v>11481.599999999999</v>
      </c>
      <c r="AE114" s="42">
        <v>0.27100000000000002</v>
      </c>
      <c r="AF114" s="28">
        <f t="shared" si="42"/>
        <v>3111.5135999999998</v>
      </c>
      <c r="AG114" s="42">
        <v>0</v>
      </c>
      <c r="AH114" s="28">
        <f t="shared" si="43"/>
        <v>0</v>
      </c>
      <c r="AI114" s="28">
        <f t="shared" si="44"/>
        <v>14593.113599999999</v>
      </c>
      <c r="AJ114" s="28">
        <v>0</v>
      </c>
      <c r="AK114" s="42">
        <v>0.03</v>
      </c>
      <c r="AL114" s="28">
        <f t="shared" si="45"/>
        <v>437.79340799999994</v>
      </c>
      <c r="AM114" s="28">
        <f t="shared" si="46"/>
        <v>15030.907007999998</v>
      </c>
      <c r="AN114" s="42">
        <v>0</v>
      </c>
      <c r="AO114" s="28">
        <f t="shared" si="47"/>
        <v>0</v>
      </c>
      <c r="AP114" s="28">
        <f t="shared" si="48"/>
        <v>15030.907007999998</v>
      </c>
      <c r="AQ114" s="28">
        <f t="shared" si="49"/>
        <v>15000</v>
      </c>
      <c r="AR114" s="30" t="s">
        <v>59</v>
      </c>
      <c r="AS114" s="23"/>
      <c r="AT114" s="28"/>
      <c r="AU114" s="34"/>
      <c r="AV114" s="34"/>
      <c r="AW114" s="42"/>
      <c r="AX114" s="34"/>
      <c r="AY114" s="43"/>
      <c r="AZ114" s="34"/>
      <c r="BA114" s="34"/>
      <c r="BB114" s="34"/>
      <c r="BC114" s="42"/>
      <c r="BD114" s="34"/>
      <c r="BE114" s="34"/>
      <c r="BF114" s="43"/>
      <c r="BG114" s="34"/>
      <c r="BH114" s="34"/>
      <c r="BI114" s="120"/>
      <c r="BJ114" s="28">
        <f t="shared" si="51"/>
        <v>18000</v>
      </c>
    </row>
    <row r="115" spans="1:62" s="46" customFormat="1" ht="15" x14ac:dyDescent="0.25">
      <c r="A115" s="103">
        <v>97</v>
      </c>
      <c r="B115" s="51" t="s">
        <v>94</v>
      </c>
      <c r="C115" s="21" t="s">
        <v>60</v>
      </c>
      <c r="D115" s="21" t="s">
        <v>78</v>
      </c>
      <c r="E115" s="21">
        <v>148</v>
      </c>
      <c r="F115" s="23">
        <v>296</v>
      </c>
      <c r="G115" s="47">
        <f t="shared" si="54"/>
        <v>444</v>
      </c>
      <c r="H115" s="50">
        <f t="shared" si="55"/>
        <v>148</v>
      </c>
      <c r="I115" s="28">
        <f t="shared" si="29"/>
        <v>289.78750000000002</v>
      </c>
      <c r="J115" s="28">
        <f t="shared" si="32"/>
        <v>42888.55</v>
      </c>
      <c r="K115" s="41">
        <v>15</v>
      </c>
      <c r="L115" s="28">
        <f t="shared" si="33"/>
        <v>2859.2366666666667</v>
      </c>
      <c r="M115" s="28">
        <v>1355.71</v>
      </c>
      <c r="N115" s="42">
        <v>0.25</v>
      </c>
      <c r="O115" s="28">
        <f t="shared" si="34"/>
        <v>1053.7366666666667</v>
      </c>
      <c r="P115" s="42">
        <v>1.54</v>
      </c>
      <c r="Q115" s="28">
        <f t="shared" si="35"/>
        <v>6491.017866666667</v>
      </c>
      <c r="R115" s="28">
        <f t="shared" si="36"/>
        <v>11759.7012</v>
      </c>
      <c r="S115" s="42">
        <v>0.03</v>
      </c>
      <c r="T115" s="28">
        <f t="shared" si="37"/>
        <v>352.79103599999996</v>
      </c>
      <c r="U115" s="28">
        <f t="shared" si="38"/>
        <v>12112.492236</v>
      </c>
      <c r="V115" s="42">
        <v>0</v>
      </c>
      <c r="W115" s="28">
        <f t="shared" si="56"/>
        <v>0</v>
      </c>
      <c r="X115" s="29">
        <f t="shared" si="39"/>
        <v>12112.492236</v>
      </c>
      <c r="Y115" s="29">
        <f t="shared" si="40"/>
        <v>12100</v>
      </c>
      <c r="Z115" s="29">
        <f t="shared" si="50"/>
        <v>14520</v>
      </c>
      <c r="AA115" s="23">
        <v>296</v>
      </c>
      <c r="AB115" s="28">
        <f t="shared" si="30"/>
        <v>18.399999999999999</v>
      </c>
      <c r="AC115" s="34"/>
      <c r="AD115" s="28">
        <f t="shared" si="41"/>
        <v>5446.4</v>
      </c>
      <c r="AE115" s="42">
        <v>0.27100000000000002</v>
      </c>
      <c r="AF115" s="28">
        <f t="shared" si="42"/>
        <v>1475.9744000000001</v>
      </c>
      <c r="AG115" s="42">
        <v>0</v>
      </c>
      <c r="AH115" s="28">
        <f t="shared" si="43"/>
        <v>0</v>
      </c>
      <c r="AI115" s="28">
        <f t="shared" si="44"/>
        <v>6922.3743999999997</v>
      </c>
      <c r="AJ115" s="28">
        <v>0</v>
      </c>
      <c r="AK115" s="42">
        <v>0.03</v>
      </c>
      <c r="AL115" s="28">
        <f t="shared" si="45"/>
        <v>207.67123199999997</v>
      </c>
      <c r="AM115" s="28">
        <f t="shared" si="46"/>
        <v>7130.0456319999994</v>
      </c>
      <c r="AN115" s="42">
        <v>0</v>
      </c>
      <c r="AO115" s="28">
        <f t="shared" si="47"/>
        <v>0</v>
      </c>
      <c r="AP115" s="28">
        <f t="shared" si="48"/>
        <v>7130.0456319999994</v>
      </c>
      <c r="AQ115" s="28">
        <f t="shared" si="49"/>
        <v>7100</v>
      </c>
      <c r="AR115" s="30" t="s">
        <v>59</v>
      </c>
      <c r="AS115" s="23"/>
      <c r="AT115" s="28"/>
      <c r="AU115" s="34"/>
      <c r="AV115" s="34"/>
      <c r="AW115" s="42"/>
      <c r="AX115" s="34"/>
      <c r="AY115" s="43"/>
      <c r="AZ115" s="34"/>
      <c r="BA115" s="34"/>
      <c r="BB115" s="34"/>
      <c r="BC115" s="42"/>
      <c r="BD115" s="34"/>
      <c r="BE115" s="34"/>
      <c r="BF115" s="43"/>
      <c r="BG115" s="34"/>
      <c r="BH115" s="34"/>
      <c r="BI115" s="120"/>
      <c r="BJ115" s="28">
        <f t="shared" si="51"/>
        <v>8520</v>
      </c>
    </row>
    <row r="116" spans="1:62" s="46" customFormat="1" ht="15" x14ac:dyDescent="0.25">
      <c r="A116" s="103">
        <v>98</v>
      </c>
      <c r="B116" s="51" t="s">
        <v>94</v>
      </c>
      <c r="C116" s="21" t="s">
        <v>61</v>
      </c>
      <c r="D116" s="21" t="s">
        <v>73</v>
      </c>
      <c r="E116" s="21">
        <v>113</v>
      </c>
      <c r="F116" s="23">
        <v>168</v>
      </c>
      <c r="G116" s="47">
        <f t="shared" si="54"/>
        <v>281</v>
      </c>
      <c r="H116" s="50">
        <f t="shared" si="55"/>
        <v>113</v>
      </c>
      <c r="I116" s="28">
        <f t="shared" si="29"/>
        <v>289.78750000000002</v>
      </c>
      <c r="J116" s="28">
        <f t="shared" si="32"/>
        <v>32745.987500000003</v>
      </c>
      <c r="K116" s="41">
        <v>15</v>
      </c>
      <c r="L116" s="28">
        <f t="shared" si="33"/>
        <v>2183.0658333333336</v>
      </c>
      <c r="M116" s="28">
        <v>1329.64</v>
      </c>
      <c r="N116" s="42">
        <v>0.25</v>
      </c>
      <c r="O116" s="28">
        <f t="shared" si="34"/>
        <v>878.17645833333336</v>
      </c>
      <c r="P116" s="42">
        <v>1.54</v>
      </c>
      <c r="Q116" s="28">
        <f t="shared" si="35"/>
        <v>5409.5669833333332</v>
      </c>
      <c r="R116" s="28">
        <f t="shared" si="36"/>
        <v>9800.449274999999</v>
      </c>
      <c r="S116" s="42">
        <v>0.03</v>
      </c>
      <c r="T116" s="28">
        <f t="shared" si="37"/>
        <v>294.01347824999993</v>
      </c>
      <c r="U116" s="28">
        <f t="shared" si="38"/>
        <v>10094.462753249998</v>
      </c>
      <c r="V116" s="42">
        <v>0</v>
      </c>
      <c r="W116" s="28">
        <f t="shared" si="56"/>
        <v>0</v>
      </c>
      <c r="X116" s="29">
        <f t="shared" si="39"/>
        <v>10094.462753249998</v>
      </c>
      <c r="Y116" s="29">
        <f t="shared" si="40"/>
        <v>10100</v>
      </c>
      <c r="Z116" s="29">
        <f t="shared" si="50"/>
        <v>12120</v>
      </c>
      <c r="AA116" s="23">
        <v>168</v>
      </c>
      <c r="AB116" s="28">
        <f t="shared" si="30"/>
        <v>18.399999999999999</v>
      </c>
      <c r="AC116" s="34"/>
      <c r="AD116" s="28">
        <f t="shared" si="41"/>
        <v>3091.2</v>
      </c>
      <c r="AE116" s="42">
        <v>0.27100000000000002</v>
      </c>
      <c r="AF116" s="28">
        <f t="shared" si="42"/>
        <v>837.71519999999998</v>
      </c>
      <c r="AG116" s="42">
        <v>0</v>
      </c>
      <c r="AH116" s="28">
        <f t="shared" si="43"/>
        <v>0</v>
      </c>
      <c r="AI116" s="28">
        <f t="shared" si="44"/>
        <v>3928.9151999999999</v>
      </c>
      <c r="AJ116" s="28">
        <v>0</v>
      </c>
      <c r="AK116" s="42">
        <v>0.03</v>
      </c>
      <c r="AL116" s="28">
        <f t="shared" si="45"/>
        <v>117.86745599999999</v>
      </c>
      <c r="AM116" s="28">
        <f t="shared" si="46"/>
        <v>4046.7826559999999</v>
      </c>
      <c r="AN116" s="42">
        <v>0</v>
      </c>
      <c r="AO116" s="28">
        <f t="shared" si="47"/>
        <v>0</v>
      </c>
      <c r="AP116" s="28">
        <f t="shared" si="48"/>
        <v>4046.7826559999999</v>
      </c>
      <c r="AQ116" s="28">
        <f t="shared" si="49"/>
        <v>4000</v>
      </c>
      <c r="AR116" s="30" t="s">
        <v>59</v>
      </c>
      <c r="AS116" s="23"/>
      <c r="AT116" s="28"/>
      <c r="AU116" s="34"/>
      <c r="AV116" s="34"/>
      <c r="AW116" s="42"/>
      <c r="AX116" s="34"/>
      <c r="AY116" s="43"/>
      <c r="AZ116" s="34"/>
      <c r="BA116" s="34"/>
      <c r="BB116" s="34"/>
      <c r="BC116" s="42"/>
      <c r="BD116" s="34"/>
      <c r="BE116" s="34"/>
      <c r="BF116" s="43"/>
      <c r="BG116" s="34"/>
      <c r="BH116" s="34"/>
      <c r="BI116" s="120"/>
      <c r="BJ116" s="28">
        <f t="shared" si="51"/>
        <v>4800</v>
      </c>
    </row>
    <row r="117" spans="1:62" s="46" customFormat="1" ht="15" x14ac:dyDescent="0.25">
      <c r="A117" s="103">
        <v>99</v>
      </c>
      <c r="B117" s="51" t="s">
        <v>94</v>
      </c>
      <c r="C117" s="21" t="s">
        <v>61</v>
      </c>
      <c r="D117" s="21" t="s">
        <v>74</v>
      </c>
      <c r="E117" s="21">
        <v>64</v>
      </c>
      <c r="F117" s="23">
        <v>104</v>
      </c>
      <c r="G117" s="47">
        <f t="shared" si="54"/>
        <v>168</v>
      </c>
      <c r="H117" s="50">
        <f t="shared" si="55"/>
        <v>64</v>
      </c>
      <c r="I117" s="28">
        <f t="shared" si="29"/>
        <v>289.78750000000002</v>
      </c>
      <c r="J117" s="28">
        <f t="shared" si="32"/>
        <v>18546.400000000001</v>
      </c>
      <c r="K117" s="41">
        <v>15</v>
      </c>
      <c r="L117" s="28">
        <f t="shared" si="33"/>
        <v>1236.4266666666667</v>
      </c>
      <c r="M117" s="28">
        <v>1329.64</v>
      </c>
      <c r="N117" s="42">
        <v>0.25</v>
      </c>
      <c r="O117" s="28">
        <f t="shared" si="34"/>
        <v>641.51666666666665</v>
      </c>
      <c r="P117" s="42">
        <v>1.54</v>
      </c>
      <c r="Q117" s="28">
        <f t="shared" si="35"/>
        <v>3951.7426666666665</v>
      </c>
      <c r="R117" s="28">
        <f t="shared" si="36"/>
        <v>7159.3259999999991</v>
      </c>
      <c r="S117" s="42">
        <v>0.03</v>
      </c>
      <c r="T117" s="28">
        <f t="shared" si="37"/>
        <v>214.77977999999996</v>
      </c>
      <c r="U117" s="28">
        <f t="shared" si="38"/>
        <v>7374.105779999999</v>
      </c>
      <c r="V117" s="42">
        <v>0</v>
      </c>
      <c r="W117" s="28">
        <f t="shared" si="56"/>
        <v>0</v>
      </c>
      <c r="X117" s="29">
        <f t="shared" si="39"/>
        <v>7374.105779999999</v>
      </c>
      <c r="Y117" s="29">
        <f t="shared" si="40"/>
        <v>7400</v>
      </c>
      <c r="Z117" s="29">
        <f t="shared" si="50"/>
        <v>8880</v>
      </c>
      <c r="AA117" s="23">
        <v>104</v>
      </c>
      <c r="AB117" s="28">
        <f t="shared" si="30"/>
        <v>18.399999999999999</v>
      </c>
      <c r="AC117" s="34"/>
      <c r="AD117" s="28">
        <f t="shared" si="41"/>
        <v>1913.6</v>
      </c>
      <c r="AE117" s="42">
        <v>0.27100000000000002</v>
      </c>
      <c r="AF117" s="28">
        <f t="shared" si="42"/>
        <v>518.5856</v>
      </c>
      <c r="AG117" s="42">
        <v>0</v>
      </c>
      <c r="AH117" s="28">
        <f t="shared" si="43"/>
        <v>0</v>
      </c>
      <c r="AI117" s="28">
        <f t="shared" si="44"/>
        <v>2432.1855999999998</v>
      </c>
      <c r="AJ117" s="28">
        <v>0</v>
      </c>
      <c r="AK117" s="42">
        <v>0.03</v>
      </c>
      <c r="AL117" s="28">
        <f t="shared" si="45"/>
        <v>72.96556799999999</v>
      </c>
      <c r="AM117" s="28">
        <f t="shared" si="46"/>
        <v>2505.1511679999999</v>
      </c>
      <c r="AN117" s="42">
        <v>0</v>
      </c>
      <c r="AO117" s="28">
        <f t="shared" si="47"/>
        <v>0</v>
      </c>
      <c r="AP117" s="28">
        <f t="shared" si="48"/>
        <v>2505.1511679999999</v>
      </c>
      <c r="AQ117" s="28">
        <f t="shared" si="49"/>
        <v>2500</v>
      </c>
      <c r="AR117" s="30" t="s">
        <v>59</v>
      </c>
      <c r="AS117" s="23"/>
      <c r="AT117" s="28"/>
      <c r="AU117" s="34"/>
      <c r="AV117" s="34"/>
      <c r="AW117" s="42"/>
      <c r="AX117" s="34"/>
      <c r="AY117" s="43"/>
      <c r="AZ117" s="34"/>
      <c r="BA117" s="34"/>
      <c r="BB117" s="34"/>
      <c r="BC117" s="42"/>
      <c r="BD117" s="34"/>
      <c r="BE117" s="34"/>
      <c r="BF117" s="43"/>
      <c r="BG117" s="34"/>
      <c r="BH117" s="34"/>
      <c r="BI117" s="120"/>
      <c r="BJ117" s="28">
        <f t="shared" si="51"/>
        <v>3000</v>
      </c>
    </row>
    <row r="118" spans="1:62" s="46" customFormat="1" ht="15" x14ac:dyDescent="0.25">
      <c r="A118" s="103">
        <v>100</v>
      </c>
      <c r="B118" s="51" t="s">
        <v>95</v>
      </c>
      <c r="C118" s="21" t="s">
        <v>58</v>
      </c>
      <c r="D118" s="22">
        <v>3</v>
      </c>
      <c r="E118" s="22">
        <v>176</v>
      </c>
      <c r="F118" s="40">
        <v>288</v>
      </c>
      <c r="G118" s="47">
        <f t="shared" si="54"/>
        <v>464</v>
      </c>
      <c r="H118" s="50">
        <f t="shared" si="55"/>
        <v>176</v>
      </c>
      <c r="I118" s="28">
        <f t="shared" si="29"/>
        <v>289.78750000000002</v>
      </c>
      <c r="J118" s="28">
        <f t="shared" si="32"/>
        <v>51002.600000000006</v>
      </c>
      <c r="K118" s="41">
        <v>15</v>
      </c>
      <c r="L118" s="28">
        <f t="shared" si="33"/>
        <v>3400.1733333333336</v>
      </c>
      <c r="M118" s="28">
        <v>1355.7133333333331</v>
      </c>
      <c r="N118" s="42">
        <v>0.25</v>
      </c>
      <c r="O118" s="28">
        <f t="shared" si="34"/>
        <v>1188.9716666666668</v>
      </c>
      <c r="P118" s="42">
        <v>1.54</v>
      </c>
      <c r="Q118" s="28">
        <f t="shared" si="35"/>
        <v>7324.0654666666678</v>
      </c>
      <c r="R118" s="28">
        <f t="shared" si="36"/>
        <v>13268.9238</v>
      </c>
      <c r="S118" s="42">
        <v>0.03</v>
      </c>
      <c r="T118" s="28">
        <f t="shared" si="37"/>
        <v>398.06771400000002</v>
      </c>
      <c r="U118" s="28">
        <f t="shared" si="38"/>
        <v>13666.991514000001</v>
      </c>
      <c r="V118" s="42">
        <v>0</v>
      </c>
      <c r="W118" s="28">
        <f t="shared" si="56"/>
        <v>0</v>
      </c>
      <c r="X118" s="29">
        <f t="shared" si="39"/>
        <v>13666.991514000001</v>
      </c>
      <c r="Y118" s="29">
        <f t="shared" si="40"/>
        <v>13700</v>
      </c>
      <c r="Z118" s="29">
        <f t="shared" si="50"/>
        <v>16440</v>
      </c>
      <c r="AA118" s="40">
        <v>288</v>
      </c>
      <c r="AB118" s="28">
        <f t="shared" si="30"/>
        <v>18.399999999999999</v>
      </c>
      <c r="AC118" s="34"/>
      <c r="AD118" s="28">
        <f t="shared" si="41"/>
        <v>5299.2</v>
      </c>
      <c r="AE118" s="42">
        <v>0.27100000000000002</v>
      </c>
      <c r="AF118" s="28">
        <f t="shared" si="42"/>
        <v>1436.0832</v>
      </c>
      <c r="AG118" s="42">
        <v>0</v>
      </c>
      <c r="AH118" s="28">
        <f t="shared" si="43"/>
        <v>0</v>
      </c>
      <c r="AI118" s="28">
        <f t="shared" si="44"/>
        <v>6735.2831999999999</v>
      </c>
      <c r="AJ118" s="28">
        <v>0</v>
      </c>
      <c r="AK118" s="42">
        <v>0.03</v>
      </c>
      <c r="AL118" s="28">
        <f t="shared" si="45"/>
        <v>202.05849599999999</v>
      </c>
      <c r="AM118" s="28">
        <f t="shared" si="46"/>
        <v>6937.3416959999995</v>
      </c>
      <c r="AN118" s="42">
        <v>0</v>
      </c>
      <c r="AO118" s="28">
        <f t="shared" si="47"/>
        <v>0</v>
      </c>
      <c r="AP118" s="28">
        <f t="shared" si="48"/>
        <v>6937.3416959999995</v>
      </c>
      <c r="AQ118" s="28">
        <f t="shared" si="49"/>
        <v>6900</v>
      </c>
      <c r="AR118" s="30"/>
      <c r="AS118" s="23"/>
      <c r="AT118" s="28"/>
      <c r="AU118" s="34"/>
      <c r="AV118" s="34"/>
      <c r="AW118" s="42"/>
      <c r="AX118" s="34"/>
      <c r="AY118" s="43"/>
      <c r="AZ118" s="34"/>
      <c r="BA118" s="34"/>
      <c r="BB118" s="34"/>
      <c r="BC118" s="42"/>
      <c r="BD118" s="34"/>
      <c r="BE118" s="34"/>
      <c r="BF118" s="43"/>
      <c r="BG118" s="34"/>
      <c r="BH118" s="34"/>
      <c r="BI118" s="120"/>
      <c r="BJ118" s="28">
        <f t="shared" si="51"/>
        <v>8280</v>
      </c>
    </row>
    <row r="119" spans="1:62" s="46" customFormat="1" ht="15" x14ac:dyDescent="0.25">
      <c r="A119" s="103">
        <v>101</v>
      </c>
      <c r="B119" s="51" t="s">
        <v>95</v>
      </c>
      <c r="C119" s="21" t="s">
        <v>60</v>
      </c>
      <c r="D119" s="22">
        <v>3</v>
      </c>
      <c r="E119" s="22">
        <v>96</v>
      </c>
      <c r="F119" s="23" t="s">
        <v>297</v>
      </c>
      <c r="G119" s="47">
        <f t="shared" si="54"/>
        <v>240</v>
      </c>
      <c r="H119" s="50">
        <f t="shared" si="55"/>
        <v>96</v>
      </c>
      <c r="I119" s="28">
        <f t="shared" si="29"/>
        <v>289.78750000000002</v>
      </c>
      <c r="J119" s="28">
        <f t="shared" si="32"/>
        <v>27819.600000000002</v>
      </c>
      <c r="K119" s="41">
        <v>15</v>
      </c>
      <c r="L119" s="28">
        <f t="shared" si="33"/>
        <v>1854.64</v>
      </c>
      <c r="M119" s="28">
        <v>1329.6433333333332</v>
      </c>
      <c r="N119" s="42">
        <v>0.25</v>
      </c>
      <c r="O119" s="28">
        <f t="shared" si="34"/>
        <v>796.07083333333333</v>
      </c>
      <c r="P119" s="42">
        <v>1.54</v>
      </c>
      <c r="Q119" s="28">
        <f t="shared" si="35"/>
        <v>4903.7963333333337</v>
      </c>
      <c r="R119" s="28">
        <f t="shared" si="36"/>
        <v>8884.1504999999997</v>
      </c>
      <c r="S119" s="42">
        <v>0.03</v>
      </c>
      <c r="T119" s="28">
        <f t="shared" si="37"/>
        <v>266.52451500000001</v>
      </c>
      <c r="U119" s="28">
        <f t="shared" si="38"/>
        <v>9150.6750149999989</v>
      </c>
      <c r="V119" s="42">
        <v>0</v>
      </c>
      <c r="W119" s="28">
        <f t="shared" si="56"/>
        <v>0</v>
      </c>
      <c r="X119" s="29">
        <f t="shared" si="39"/>
        <v>9150.6750149999989</v>
      </c>
      <c r="Y119" s="29">
        <f t="shared" si="40"/>
        <v>9200</v>
      </c>
      <c r="Z119" s="29">
        <f t="shared" si="50"/>
        <v>11040</v>
      </c>
      <c r="AA119" s="40">
        <v>144</v>
      </c>
      <c r="AB119" s="28">
        <f t="shared" si="30"/>
        <v>18.399999999999999</v>
      </c>
      <c r="AC119" s="34"/>
      <c r="AD119" s="28">
        <f t="shared" si="41"/>
        <v>2649.6</v>
      </c>
      <c r="AE119" s="42">
        <v>0.27100000000000002</v>
      </c>
      <c r="AF119" s="28">
        <f t="shared" si="42"/>
        <v>718.04160000000002</v>
      </c>
      <c r="AG119" s="42">
        <v>0</v>
      </c>
      <c r="AH119" s="28">
        <f t="shared" si="43"/>
        <v>0</v>
      </c>
      <c r="AI119" s="28">
        <f t="shared" si="44"/>
        <v>3367.6415999999999</v>
      </c>
      <c r="AJ119" s="28">
        <v>0</v>
      </c>
      <c r="AK119" s="42">
        <v>0.03</v>
      </c>
      <c r="AL119" s="28">
        <f t="shared" si="45"/>
        <v>101.029248</v>
      </c>
      <c r="AM119" s="28">
        <f t="shared" si="46"/>
        <v>3468.6708479999998</v>
      </c>
      <c r="AN119" s="42">
        <v>0</v>
      </c>
      <c r="AO119" s="28">
        <f t="shared" si="47"/>
        <v>0</v>
      </c>
      <c r="AP119" s="28">
        <f t="shared" si="48"/>
        <v>3468.6708479999998</v>
      </c>
      <c r="AQ119" s="28">
        <f t="shared" si="49"/>
        <v>3500</v>
      </c>
      <c r="AR119" s="30"/>
      <c r="AS119" s="23"/>
      <c r="AT119" s="28"/>
      <c r="AU119" s="34"/>
      <c r="AV119" s="34"/>
      <c r="AW119" s="42"/>
      <c r="AX119" s="34"/>
      <c r="AY119" s="43"/>
      <c r="AZ119" s="34"/>
      <c r="BA119" s="34"/>
      <c r="BB119" s="34"/>
      <c r="BC119" s="42"/>
      <c r="BD119" s="34"/>
      <c r="BE119" s="34"/>
      <c r="BF119" s="43"/>
      <c r="BG119" s="34"/>
      <c r="BH119" s="34"/>
      <c r="BI119" s="120"/>
      <c r="BJ119" s="28">
        <f t="shared" si="51"/>
        <v>4200</v>
      </c>
    </row>
    <row r="120" spans="1:62" s="46" customFormat="1" ht="15" x14ac:dyDescent="0.25">
      <c r="A120" s="103">
        <v>102</v>
      </c>
      <c r="B120" s="51" t="s">
        <v>95</v>
      </c>
      <c r="C120" s="21" t="s">
        <v>61</v>
      </c>
      <c r="D120" s="21" t="s">
        <v>63</v>
      </c>
      <c r="E120" s="22">
        <v>64</v>
      </c>
      <c r="F120" s="40">
        <v>80</v>
      </c>
      <c r="G120" s="47">
        <f t="shared" si="54"/>
        <v>144</v>
      </c>
      <c r="H120" s="50">
        <f t="shared" si="55"/>
        <v>64</v>
      </c>
      <c r="I120" s="28">
        <f t="shared" si="29"/>
        <v>289.78750000000002</v>
      </c>
      <c r="J120" s="28">
        <f t="shared" si="32"/>
        <v>18546.400000000001</v>
      </c>
      <c r="K120" s="41">
        <v>15</v>
      </c>
      <c r="L120" s="28">
        <f t="shared" si="33"/>
        <v>1236.4266666666667</v>
      </c>
      <c r="M120" s="28">
        <v>1303.57</v>
      </c>
      <c r="N120" s="42">
        <v>0.25</v>
      </c>
      <c r="O120" s="28">
        <f t="shared" si="34"/>
        <v>634.99916666666672</v>
      </c>
      <c r="P120" s="42">
        <v>1.54</v>
      </c>
      <c r="Q120" s="28">
        <f t="shared" si="35"/>
        <v>3911.5948666666673</v>
      </c>
      <c r="R120" s="28">
        <f t="shared" si="36"/>
        <v>7086.5907000000007</v>
      </c>
      <c r="S120" s="42">
        <v>0.03</v>
      </c>
      <c r="T120" s="28">
        <f t="shared" si="37"/>
        <v>212.59772100000001</v>
      </c>
      <c r="U120" s="28">
        <f t="shared" si="38"/>
        <v>7299.1884210000007</v>
      </c>
      <c r="V120" s="42">
        <v>0</v>
      </c>
      <c r="W120" s="28">
        <f t="shared" si="56"/>
        <v>0</v>
      </c>
      <c r="X120" s="29">
        <f t="shared" si="39"/>
        <v>7299.1884210000007</v>
      </c>
      <c r="Y120" s="29">
        <f t="shared" si="40"/>
        <v>7300</v>
      </c>
      <c r="Z120" s="29">
        <f t="shared" si="50"/>
        <v>8760</v>
      </c>
      <c r="AA120" s="23">
        <v>80</v>
      </c>
      <c r="AB120" s="28">
        <f t="shared" si="30"/>
        <v>18.399999999999999</v>
      </c>
      <c r="AC120" s="34"/>
      <c r="AD120" s="28">
        <f t="shared" si="41"/>
        <v>1472</v>
      </c>
      <c r="AE120" s="42">
        <v>0.27100000000000002</v>
      </c>
      <c r="AF120" s="28">
        <f t="shared" si="42"/>
        <v>398.91200000000003</v>
      </c>
      <c r="AG120" s="42">
        <v>0</v>
      </c>
      <c r="AH120" s="28">
        <f t="shared" si="43"/>
        <v>0</v>
      </c>
      <c r="AI120" s="28">
        <f t="shared" si="44"/>
        <v>1870.912</v>
      </c>
      <c r="AJ120" s="28">
        <v>0</v>
      </c>
      <c r="AK120" s="42">
        <v>0.03</v>
      </c>
      <c r="AL120" s="28">
        <f t="shared" si="45"/>
        <v>56.127359999999996</v>
      </c>
      <c r="AM120" s="28">
        <f t="shared" si="46"/>
        <v>1927.03936</v>
      </c>
      <c r="AN120" s="42">
        <v>0</v>
      </c>
      <c r="AO120" s="28">
        <f t="shared" si="47"/>
        <v>0</v>
      </c>
      <c r="AP120" s="28">
        <f t="shared" si="48"/>
        <v>1927.03936</v>
      </c>
      <c r="AQ120" s="28">
        <f t="shared" si="49"/>
        <v>1900</v>
      </c>
      <c r="AR120" s="30"/>
      <c r="AS120" s="23"/>
      <c r="AT120" s="28"/>
      <c r="AU120" s="34"/>
      <c r="AV120" s="34"/>
      <c r="AW120" s="42"/>
      <c r="AX120" s="34"/>
      <c r="AY120" s="43"/>
      <c r="AZ120" s="34"/>
      <c r="BA120" s="34"/>
      <c r="BB120" s="34"/>
      <c r="BC120" s="42"/>
      <c r="BD120" s="34"/>
      <c r="BE120" s="34"/>
      <c r="BF120" s="43"/>
      <c r="BG120" s="34"/>
      <c r="BH120" s="34"/>
      <c r="BI120" s="120"/>
      <c r="BJ120" s="28">
        <f t="shared" si="51"/>
        <v>2280</v>
      </c>
    </row>
    <row r="121" spans="1:62" s="46" customFormat="1" ht="15" x14ac:dyDescent="0.25">
      <c r="A121" s="103">
        <v>103</v>
      </c>
      <c r="B121" s="51" t="s">
        <v>96</v>
      </c>
      <c r="C121" s="21" t="s">
        <v>58</v>
      </c>
      <c r="D121" s="22">
        <v>2</v>
      </c>
      <c r="E121" s="21">
        <v>104</v>
      </c>
      <c r="F121" s="23">
        <v>216</v>
      </c>
      <c r="G121" s="47">
        <f t="shared" si="54"/>
        <v>320</v>
      </c>
      <c r="H121" s="50">
        <f t="shared" si="55"/>
        <v>104</v>
      </c>
      <c r="I121" s="28">
        <f t="shared" si="29"/>
        <v>289.78750000000002</v>
      </c>
      <c r="J121" s="28">
        <f t="shared" si="32"/>
        <v>30137.9</v>
      </c>
      <c r="K121" s="41">
        <v>15</v>
      </c>
      <c r="L121" s="28">
        <f t="shared" si="33"/>
        <v>2009.1933333333334</v>
      </c>
      <c r="M121" s="28">
        <v>1355.71</v>
      </c>
      <c r="N121" s="42">
        <v>0.25</v>
      </c>
      <c r="O121" s="28">
        <f t="shared" si="34"/>
        <v>841.22583333333341</v>
      </c>
      <c r="P121" s="42">
        <v>1.54</v>
      </c>
      <c r="Q121" s="28">
        <f t="shared" si="35"/>
        <v>5181.9511333333339</v>
      </c>
      <c r="R121" s="28">
        <f t="shared" si="36"/>
        <v>9388.0803000000014</v>
      </c>
      <c r="S121" s="42">
        <v>0.03</v>
      </c>
      <c r="T121" s="28">
        <f t="shared" si="37"/>
        <v>281.64240900000004</v>
      </c>
      <c r="U121" s="28">
        <f t="shared" si="38"/>
        <v>9669.7227090000015</v>
      </c>
      <c r="V121" s="42">
        <v>0</v>
      </c>
      <c r="W121" s="28">
        <f t="shared" si="56"/>
        <v>0</v>
      </c>
      <c r="X121" s="29">
        <f t="shared" si="39"/>
        <v>9669.7227090000015</v>
      </c>
      <c r="Y121" s="29">
        <f t="shared" si="40"/>
        <v>9700</v>
      </c>
      <c r="Z121" s="29">
        <f t="shared" si="50"/>
        <v>11640</v>
      </c>
      <c r="AA121" s="23">
        <v>216</v>
      </c>
      <c r="AB121" s="28">
        <f t="shared" si="30"/>
        <v>18.399999999999999</v>
      </c>
      <c r="AC121" s="34"/>
      <c r="AD121" s="28">
        <f t="shared" si="41"/>
        <v>3974.3999999999996</v>
      </c>
      <c r="AE121" s="42">
        <v>0.27100000000000002</v>
      </c>
      <c r="AF121" s="28">
        <f t="shared" si="42"/>
        <v>1077.0624</v>
      </c>
      <c r="AG121" s="42">
        <v>0</v>
      </c>
      <c r="AH121" s="28">
        <f t="shared" si="43"/>
        <v>0</v>
      </c>
      <c r="AI121" s="28">
        <f t="shared" si="44"/>
        <v>5051.4623999999994</v>
      </c>
      <c r="AJ121" s="28">
        <v>0</v>
      </c>
      <c r="AK121" s="42">
        <v>0.03</v>
      </c>
      <c r="AL121" s="28">
        <f t="shared" si="45"/>
        <v>151.54387199999996</v>
      </c>
      <c r="AM121" s="28">
        <f t="shared" si="46"/>
        <v>5203.0062719999996</v>
      </c>
      <c r="AN121" s="42">
        <v>0</v>
      </c>
      <c r="AO121" s="28">
        <f t="shared" si="47"/>
        <v>0</v>
      </c>
      <c r="AP121" s="28">
        <f t="shared" si="48"/>
        <v>5203.0062719999996</v>
      </c>
      <c r="AQ121" s="28">
        <f t="shared" si="49"/>
        <v>5200</v>
      </c>
      <c r="AR121" s="30" t="s">
        <v>59</v>
      </c>
      <c r="AS121" s="23"/>
      <c r="AT121" s="28"/>
      <c r="AU121" s="34"/>
      <c r="AV121" s="34"/>
      <c r="AW121" s="42"/>
      <c r="AX121" s="34"/>
      <c r="AY121" s="43"/>
      <c r="AZ121" s="34"/>
      <c r="BA121" s="34"/>
      <c r="BB121" s="34"/>
      <c r="BC121" s="42"/>
      <c r="BD121" s="34"/>
      <c r="BE121" s="34"/>
      <c r="BF121" s="43"/>
      <c r="BG121" s="34"/>
      <c r="BH121" s="34"/>
      <c r="BI121" s="120"/>
      <c r="BJ121" s="28">
        <f t="shared" si="51"/>
        <v>6240</v>
      </c>
    </row>
    <row r="122" spans="1:62" s="46" customFormat="1" ht="15" x14ac:dyDescent="0.25">
      <c r="A122" s="103">
        <v>104</v>
      </c>
      <c r="B122" s="51" t="s">
        <v>96</v>
      </c>
      <c r="C122" s="21" t="s">
        <v>60</v>
      </c>
      <c r="D122" s="22">
        <v>2</v>
      </c>
      <c r="E122" s="21">
        <v>56</v>
      </c>
      <c r="F122" s="23">
        <v>144</v>
      </c>
      <c r="G122" s="47">
        <f t="shared" si="54"/>
        <v>200</v>
      </c>
      <c r="H122" s="50">
        <f t="shared" si="55"/>
        <v>56</v>
      </c>
      <c r="I122" s="28">
        <f t="shared" si="29"/>
        <v>289.78750000000002</v>
      </c>
      <c r="J122" s="28">
        <f t="shared" si="32"/>
        <v>16228.100000000002</v>
      </c>
      <c r="K122" s="41">
        <v>15</v>
      </c>
      <c r="L122" s="28">
        <f t="shared" si="33"/>
        <v>1081.8733333333334</v>
      </c>
      <c r="M122" s="28">
        <v>1329.64</v>
      </c>
      <c r="N122" s="42">
        <v>0.25</v>
      </c>
      <c r="O122" s="28">
        <f t="shared" si="34"/>
        <v>602.87833333333333</v>
      </c>
      <c r="P122" s="42">
        <v>1.54</v>
      </c>
      <c r="Q122" s="28">
        <f t="shared" si="35"/>
        <v>3713.7305333333334</v>
      </c>
      <c r="R122" s="28">
        <f t="shared" si="36"/>
        <v>6728.1221999999998</v>
      </c>
      <c r="S122" s="42">
        <v>0.03</v>
      </c>
      <c r="T122" s="28">
        <f t="shared" si="37"/>
        <v>201.84366599999998</v>
      </c>
      <c r="U122" s="28">
        <f t="shared" si="38"/>
        <v>6929.9658659999996</v>
      </c>
      <c r="V122" s="42">
        <v>0</v>
      </c>
      <c r="W122" s="28">
        <f t="shared" si="56"/>
        <v>0</v>
      </c>
      <c r="X122" s="29">
        <f t="shared" si="39"/>
        <v>6929.9658659999996</v>
      </c>
      <c r="Y122" s="29">
        <f t="shared" si="40"/>
        <v>6900</v>
      </c>
      <c r="Z122" s="29">
        <f t="shared" si="50"/>
        <v>8280</v>
      </c>
      <c r="AA122" s="23">
        <v>144</v>
      </c>
      <c r="AB122" s="28">
        <f t="shared" si="30"/>
        <v>18.399999999999999</v>
      </c>
      <c r="AC122" s="34"/>
      <c r="AD122" s="28">
        <f t="shared" si="41"/>
        <v>2649.6</v>
      </c>
      <c r="AE122" s="42">
        <v>0.27100000000000002</v>
      </c>
      <c r="AF122" s="28">
        <f t="shared" si="42"/>
        <v>718.04160000000002</v>
      </c>
      <c r="AG122" s="42">
        <v>0</v>
      </c>
      <c r="AH122" s="28">
        <f t="shared" si="43"/>
        <v>0</v>
      </c>
      <c r="AI122" s="28">
        <f t="shared" si="44"/>
        <v>3367.6415999999999</v>
      </c>
      <c r="AJ122" s="28">
        <v>0</v>
      </c>
      <c r="AK122" s="42">
        <v>0.03</v>
      </c>
      <c r="AL122" s="28">
        <f t="shared" si="45"/>
        <v>101.029248</v>
      </c>
      <c r="AM122" s="28">
        <f t="shared" si="46"/>
        <v>3468.6708479999998</v>
      </c>
      <c r="AN122" s="42">
        <v>0</v>
      </c>
      <c r="AO122" s="28">
        <f t="shared" si="47"/>
        <v>0</v>
      </c>
      <c r="AP122" s="28">
        <f t="shared" si="48"/>
        <v>3468.6708479999998</v>
      </c>
      <c r="AQ122" s="28">
        <f t="shared" si="49"/>
        <v>3500</v>
      </c>
      <c r="AR122" s="30" t="s">
        <v>59</v>
      </c>
      <c r="AS122" s="23"/>
      <c r="AT122" s="28"/>
      <c r="AU122" s="34"/>
      <c r="AV122" s="34"/>
      <c r="AW122" s="42"/>
      <c r="AX122" s="34"/>
      <c r="AY122" s="43"/>
      <c r="AZ122" s="34"/>
      <c r="BA122" s="34"/>
      <c r="BB122" s="34"/>
      <c r="BC122" s="42"/>
      <c r="BD122" s="34"/>
      <c r="BE122" s="34"/>
      <c r="BF122" s="43"/>
      <c r="BG122" s="34"/>
      <c r="BH122" s="34"/>
      <c r="BI122" s="120"/>
      <c r="BJ122" s="28">
        <f t="shared" si="51"/>
        <v>4200</v>
      </c>
    </row>
    <row r="123" spans="1:62" s="46" customFormat="1" ht="15" x14ac:dyDescent="0.25">
      <c r="A123" s="103">
        <v>105</v>
      </c>
      <c r="B123" s="51" t="s">
        <v>97</v>
      </c>
      <c r="C123" s="21" t="s">
        <v>58</v>
      </c>
      <c r="D123" s="22">
        <v>2</v>
      </c>
      <c r="E123" s="21">
        <v>128</v>
      </c>
      <c r="F123" s="23">
        <v>544</v>
      </c>
      <c r="G123" s="47">
        <f t="shared" si="54"/>
        <v>672</v>
      </c>
      <c r="H123" s="50">
        <f t="shared" si="55"/>
        <v>128</v>
      </c>
      <c r="I123" s="28">
        <f t="shared" si="29"/>
        <v>289.78750000000002</v>
      </c>
      <c r="J123" s="28">
        <f t="shared" si="32"/>
        <v>37092.800000000003</v>
      </c>
      <c r="K123" s="41">
        <v>15</v>
      </c>
      <c r="L123" s="28">
        <f t="shared" si="33"/>
        <v>2472.8533333333335</v>
      </c>
      <c r="M123" s="28">
        <v>1433.92</v>
      </c>
      <c r="N123" s="42">
        <v>0.25</v>
      </c>
      <c r="O123" s="28">
        <f t="shared" si="34"/>
        <v>976.69333333333338</v>
      </c>
      <c r="P123" s="42">
        <v>1.54</v>
      </c>
      <c r="Q123" s="28">
        <f t="shared" si="35"/>
        <v>6016.430933333334</v>
      </c>
      <c r="R123" s="28">
        <f t="shared" si="36"/>
        <v>10899.8976</v>
      </c>
      <c r="S123" s="42">
        <v>0.03</v>
      </c>
      <c r="T123" s="28">
        <f t="shared" si="37"/>
        <v>326.99692799999997</v>
      </c>
      <c r="U123" s="28">
        <f t="shared" si="38"/>
        <v>11226.894528000001</v>
      </c>
      <c r="V123" s="42">
        <v>0</v>
      </c>
      <c r="W123" s="28">
        <f t="shared" si="56"/>
        <v>0</v>
      </c>
      <c r="X123" s="29">
        <f t="shared" si="39"/>
        <v>11226.894528000001</v>
      </c>
      <c r="Y123" s="29">
        <f t="shared" si="40"/>
        <v>11200</v>
      </c>
      <c r="Z123" s="29">
        <f t="shared" si="50"/>
        <v>13440</v>
      </c>
      <c r="AA123" s="23">
        <v>544</v>
      </c>
      <c r="AB123" s="28">
        <f t="shared" si="30"/>
        <v>18.399999999999999</v>
      </c>
      <c r="AC123" s="34"/>
      <c r="AD123" s="28">
        <f t="shared" si="41"/>
        <v>10009.599999999999</v>
      </c>
      <c r="AE123" s="42">
        <v>0.27100000000000002</v>
      </c>
      <c r="AF123" s="28">
        <f t="shared" si="42"/>
        <v>2712.6016</v>
      </c>
      <c r="AG123" s="42">
        <v>0</v>
      </c>
      <c r="AH123" s="28">
        <f t="shared" si="43"/>
        <v>0</v>
      </c>
      <c r="AI123" s="28">
        <f t="shared" si="44"/>
        <v>12722.201599999999</v>
      </c>
      <c r="AJ123" s="28">
        <v>0</v>
      </c>
      <c r="AK123" s="42">
        <v>0.03</v>
      </c>
      <c r="AL123" s="28">
        <f t="shared" si="45"/>
        <v>381.66604799999993</v>
      </c>
      <c r="AM123" s="28">
        <f t="shared" si="46"/>
        <v>13103.867647999998</v>
      </c>
      <c r="AN123" s="42">
        <v>0</v>
      </c>
      <c r="AO123" s="28">
        <f t="shared" si="47"/>
        <v>0</v>
      </c>
      <c r="AP123" s="28">
        <f t="shared" si="48"/>
        <v>13103.867647999998</v>
      </c>
      <c r="AQ123" s="28">
        <f t="shared" si="49"/>
        <v>13100</v>
      </c>
      <c r="AR123" s="30" t="s">
        <v>59</v>
      </c>
      <c r="AS123" s="23"/>
      <c r="AT123" s="28"/>
      <c r="AU123" s="34"/>
      <c r="AV123" s="34"/>
      <c r="AW123" s="42"/>
      <c r="AX123" s="34"/>
      <c r="AY123" s="43"/>
      <c r="AZ123" s="34"/>
      <c r="BA123" s="34"/>
      <c r="BB123" s="34"/>
      <c r="BC123" s="42"/>
      <c r="BD123" s="34"/>
      <c r="BE123" s="34"/>
      <c r="BF123" s="43"/>
      <c r="BG123" s="34"/>
      <c r="BH123" s="34"/>
      <c r="BI123" s="120"/>
      <c r="BJ123" s="28">
        <f t="shared" si="51"/>
        <v>15720</v>
      </c>
    </row>
    <row r="124" spans="1:62" s="46" customFormat="1" ht="15" x14ac:dyDescent="0.25">
      <c r="A124" s="103">
        <v>106</v>
      </c>
      <c r="B124" s="51" t="s">
        <v>97</v>
      </c>
      <c r="C124" s="21" t="s">
        <v>60</v>
      </c>
      <c r="D124" s="22">
        <v>2</v>
      </c>
      <c r="E124" s="21">
        <v>56</v>
      </c>
      <c r="F124" s="23">
        <v>112</v>
      </c>
      <c r="G124" s="47">
        <f t="shared" si="54"/>
        <v>168</v>
      </c>
      <c r="H124" s="50">
        <f t="shared" si="55"/>
        <v>56</v>
      </c>
      <c r="I124" s="28">
        <f t="shared" si="29"/>
        <v>289.78750000000002</v>
      </c>
      <c r="J124" s="28">
        <f t="shared" si="32"/>
        <v>16228.100000000002</v>
      </c>
      <c r="K124" s="41">
        <v>15</v>
      </c>
      <c r="L124" s="28">
        <f t="shared" si="33"/>
        <v>1081.8733333333334</v>
      </c>
      <c r="M124" s="28">
        <v>1329.64</v>
      </c>
      <c r="N124" s="42">
        <v>0.25</v>
      </c>
      <c r="O124" s="28">
        <f t="shared" si="34"/>
        <v>602.87833333333333</v>
      </c>
      <c r="P124" s="42">
        <v>1.54</v>
      </c>
      <c r="Q124" s="28">
        <f t="shared" si="35"/>
        <v>3713.7305333333334</v>
      </c>
      <c r="R124" s="28">
        <f t="shared" si="36"/>
        <v>6728.1221999999998</v>
      </c>
      <c r="S124" s="42">
        <v>0.03</v>
      </c>
      <c r="T124" s="28">
        <f t="shared" si="37"/>
        <v>201.84366599999998</v>
      </c>
      <c r="U124" s="28">
        <f t="shared" si="38"/>
        <v>6929.9658659999996</v>
      </c>
      <c r="V124" s="42">
        <v>0</v>
      </c>
      <c r="W124" s="28">
        <f t="shared" si="56"/>
        <v>0</v>
      </c>
      <c r="X124" s="29">
        <f t="shared" si="39"/>
        <v>6929.9658659999996</v>
      </c>
      <c r="Y124" s="29">
        <f t="shared" si="40"/>
        <v>6900</v>
      </c>
      <c r="Z124" s="29">
        <f t="shared" si="50"/>
        <v>8280</v>
      </c>
      <c r="AA124" s="23">
        <v>112</v>
      </c>
      <c r="AB124" s="28">
        <f t="shared" si="30"/>
        <v>18.399999999999999</v>
      </c>
      <c r="AC124" s="34"/>
      <c r="AD124" s="28">
        <f t="shared" si="41"/>
        <v>2060.7999999999997</v>
      </c>
      <c r="AE124" s="42">
        <v>0.27100000000000002</v>
      </c>
      <c r="AF124" s="28">
        <f t="shared" si="42"/>
        <v>558.47679999999991</v>
      </c>
      <c r="AG124" s="42">
        <v>0</v>
      </c>
      <c r="AH124" s="28">
        <f t="shared" si="43"/>
        <v>0</v>
      </c>
      <c r="AI124" s="28">
        <f t="shared" si="44"/>
        <v>2619.2767999999996</v>
      </c>
      <c r="AJ124" s="28">
        <v>0</v>
      </c>
      <c r="AK124" s="42">
        <v>0.03</v>
      </c>
      <c r="AL124" s="28">
        <f t="shared" si="45"/>
        <v>78.578303999999989</v>
      </c>
      <c r="AM124" s="28">
        <f t="shared" si="46"/>
        <v>2697.8551039999998</v>
      </c>
      <c r="AN124" s="42">
        <v>0</v>
      </c>
      <c r="AO124" s="28">
        <f t="shared" si="47"/>
        <v>0</v>
      </c>
      <c r="AP124" s="28">
        <f t="shared" si="48"/>
        <v>2697.8551039999998</v>
      </c>
      <c r="AQ124" s="28">
        <f t="shared" si="49"/>
        <v>2700</v>
      </c>
      <c r="AR124" s="30" t="s">
        <v>59</v>
      </c>
      <c r="AS124" s="23"/>
      <c r="AT124" s="28"/>
      <c r="AU124" s="34"/>
      <c r="AV124" s="34"/>
      <c r="AW124" s="42"/>
      <c r="AX124" s="34"/>
      <c r="AY124" s="43"/>
      <c r="AZ124" s="34"/>
      <c r="BA124" s="34"/>
      <c r="BB124" s="34"/>
      <c r="BC124" s="42"/>
      <c r="BD124" s="34"/>
      <c r="BE124" s="34"/>
      <c r="BF124" s="43"/>
      <c r="BG124" s="34"/>
      <c r="BH124" s="34"/>
      <c r="BI124" s="120"/>
      <c r="BJ124" s="28">
        <f t="shared" si="51"/>
        <v>3240</v>
      </c>
    </row>
    <row r="125" spans="1:62" s="46" customFormat="1" ht="15" x14ac:dyDescent="0.25">
      <c r="A125" s="103">
        <v>107</v>
      </c>
      <c r="B125" s="51" t="s">
        <v>98</v>
      </c>
      <c r="C125" s="21" t="s">
        <v>58</v>
      </c>
      <c r="D125" s="22">
        <v>2</v>
      </c>
      <c r="E125" s="21">
        <v>107</v>
      </c>
      <c r="F125" s="23">
        <v>224</v>
      </c>
      <c r="G125" s="47">
        <f t="shared" si="54"/>
        <v>331</v>
      </c>
      <c r="H125" s="50">
        <f t="shared" si="55"/>
        <v>107</v>
      </c>
      <c r="I125" s="28">
        <f t="shared" si="29"/>
        <v>289.78750000000002</v>
      </c>
      <c r="J125" s="28">
        <f t="shared" si="32"/>
        <v>31007.262500000001</v>
      </c>
      <c r="K125" s="41">
        <v>15</v>
      </c>
      <c r="L125" s="28">
        <f t="shared" si="33"/>
        <v>2067.1508333333336</v>
      </c>
      <c r="M125" s="28">
        <v>1355.71</v>
      </c>
      <c r="N125" s="42">
        <v>0.25</v>
      </c>
      <c r="O125" s="28">
        <f t="shared" si="34"/>
        <v>855.71520833333341</v>
      </c>
      <c r="P125" s="42">
        <v>1.54</v>
      </c>
      <c r="Q125" s="28">
        <f t="shared" si="35"/>
        <v>5271.2056833333336</v>
      </c>
      <c r="R125" s="28">
        <f t="shared" si="36"/>
        <v>9549.7817250000007</v>
      </c>
      <c r="S125" s="42">
        <v>0.03</v>
      </c>
      <c r="T125" s="28">
        <f t="shared" si="37"/>
        <v>286.49345175000002</v>
      </c>
      <c r="U125" s="28">
        <f t="shared" si="38"/>
        <v>9836.2751767500013</v>
      </c>
      <c r="V125" s="42">
        <v>0</v>
      </c>
      <c r="W125" s="28">
        <f t="shared" si="56"/>
        <v>0</v>
      </c>
      <c r="X125" s="29">
        <f t="shared" si="39"/>
        <v>9836.2751767500013</v>
      </c>
      <c r="Y125" s="29">
        <f t="shared" si="40"/>
        <v>9800</v>
      </c>
      <c r="Z125" s="29">
        <f t="shared" si="50"/>
        <v>11760</v>
      </c>
      <c r="AA125" s="23">
        <v>224</v>
      </c>
      <c r="AB125" s="28">
        <f t="shared" si="30"/>
        <v>18.399999999999999</v>
      </c>
      <c r="AC125" s="34"/>
      <c r="AD125" s="28">
        <f t="shared" si="41"/>
        <v>4121.5999999999995</v>
      </c>
      <c r="AE125" s="42">
        <v>0.27100000000000002</v>
      </c>
      <c r="AF125" s="28">
        <f t="shared" si="42"/>
        <v>1116.9535999999998</v>
      </c>
      <c r="AG125" s="42">
        <v>0</v>
      </c>
      <c r="AH125" s="28">
        <f t="shared" si="43"/>
        <v>0</v>
      </c>
      <c r="AI125" s="28">
        <f t="shared" si="44"/>
        <v>5238.5535999999993</v>
      </c>
      <c r="AJ125" s="28">
        <v>0</v>
      </c>
      <c r="AK125" s="42">
        <v>0.03</v>
      </c>
      <c r="AL125" s="28">
        <f t="shared" si="45"/>
        <v>157.15660799999998</v>
      </c>
      <c r="AM125" s="28">
        <f t="shared" si="46"/>
        <v>5395.7102079999995</v>
      </c>
      <c r="AN125" s="42">
        <v>0</v>
      </c>
      <c r="AO125" s="28">
        <f t="shared" si="47"/>
        <v>0</v>
      </c>
      <c r="AP125" s="28">
        <f t="shared" si="48"/>
        <v>5395.7102079999995</v>
      </c>
      <c r="AQ125" s="28">
        <f t="shared" si="49"/>
        <v>5400</v>
      </c>
      <c r="AR125" s="30" t="s">
        <v>59</v>
      </c>
      <c r="AS125" s="23"/>
      <c r="AT125" s="28"/>
      <c r="AU125" s="34"/>
      <c r="AV125" s="34"/>
      <c r="AW125" s="42"/>
      <c r="AX125" s="34"/>
      <c r="AY125" s="43"/>
      <c r="AZ125" s="34"/>
      <c r="BA125" s="34"/>
      <c r="BB125" s="34"/>
      <c r="BC125" s="42"/>
      <c r="BD125" s="34"/>
      <c r="BE125" s="34"/>
      <c r="BF125" s="43"/>
      <c r="BG125" s="34"/>
      <c r="BH125" s="34"/>
      <c r="BI125" s="120"/>
      <c r="BJ125" s="28">
        <f t="shared" si="51"/>
        <v>6480</v>
      </c>
    </row>
    <row r="126" spans="1:62" s="46" customFormat="1" ht="15" x14ac:dyDescent="0.25">
      <c r="A126" s="103">
        <v>108</v>
      </c>
      <c r="B126" s="51" t="s">
        <v>98</v>
      </c>
      <c r="C126" s="21" t="s">
        <v>60</v>
      </c>
      <c r="D126" s="22">
        <v>2</v>
      </c>
      <c r="E126" s="21">
        <v>86</v>
      </c>
      <c r="F126" s="23">
        <v>218</v>
      </c>
      <c r="G126" s="47">
        <f t="shared" si="54"/>
        <v>304</v>
      </c>
      <c r="H126" s="50">
        <f t="shared" si="55"/>
        <v>86</v>
      </c>
      <c r="I126" s="28">
        <f t="shared" si="29"/>
        <v>289.78750000000002</v>
      </c>
      <c r="J126" s="28">
        <f t="shared" si="32"/>
        <v>24921.725000000002</v>
      </c>
      <c r="K126" s="41">
        <v>15</v>
      </c>
      <c r="L126" s="28">
        <f t="shared" si="33"/>
        <v>1661.4483333333335</v>
      </c>
      <c r="M126" s="28">
        <v>1355.71</v>
      </c>
      <c r="N126" s="42">
        <v>0.25</v>
      </c>
      <c r="O126" s="28">
        <f t="shared" si="34"/>
        <v>754.28958333333344</v>
      </c>
      <c r="P126" s="42">
        <v>1.54</v>
      </c>
      <c r="Q126" s="28">
        <f t="shared" si="35"/>
        <v>4646.4238333333342</v>
      </c>
      <c r="R126" s="28">
        <f t="shared" si="36"/>
        <v>8417.8717500000021</v>
      </c>
      <c r="S126" s="42">
        <v>0.03</v>
      </c>
      <c r="T126" s="28">
        <f t="shared" si="37"/>
        <v>252.53615250000004</v>
      </c>
      <c r="U126" s="28">
        <f t="shared" si="38"/>
        <v>8670.4079025000028</v>
      </c>
      <c r="V126" s="42">
        <v>0</v>
      </c>
      <c r="W126" s="28">
        <f t="shared" si="56"/>
        <v>0</v>
      </c>
      <c r="X126" s="29">
        <f t="shared" si="39"/>
        <v>8670.4079025000028</v>
      </c>
      <c r="Y126" s="29">
        <f t="shared" si="40"/>
        <v>8700</v>
      </c>
      <c r="Z126" s="29">
        <f t="shared" si="50"/>
        <v>10440</v>
      </c>
      <c r="AA126" s="23">
        <v>218</v>
      </c>
      <c r="AB126" s="28">
        <f t="shared" si="30"/>
        <v>18.399999999999999</v>
      </c>
      <c r="AC126" s="34"/>
      <c r="AD126" s="28">
        <f t="shared" si="41"/>
        <v>4011.2</v>
      </c>
      <c r="AE126" s="42">
        <v>0.27100000000000002</v>
      </c>
      <c r="AF126" s="28">
        <f t="shared" si="42"/>
        <v>1087.0352</v>
      </c>
      <c r="AG126" s="42">
        <v>0</v>
      </c>
      <c r="AH126" s="28">
        <f t="shared" si="43"/>
        <v>0</v>
      </c>
      <c r="AI126" s="28">
        <f t="shared" si="44"/>
        <v>5098.2352000000001</v>
      </c>
      <c r="AJ126" s="28">
        <v>0</v>
      </c>
      <c r="AK126" s="42">
        <v>0.03</v>
      </c>
      <c r="AL126" s="28">
        <f t="shared" si="45"/>
        <v>152.947056</v>
      </c>
      <c r="AM126" s="28">
        <f t="shared" si="46"/>
        <v>5251.1822560000001</v>
      </c>
      <c r="AN126" s="42">
        <v>0</v>
      </c>
      <c r="AO126" s="28">
        <f t="shared" si="47"/>
        <v>0</v>
      </c>
      <c r="AP126" s="28">
        <f t="shared" si="48"/>
        <v>5251.1822560000001</v>
      </c>
      <c r="AQ126" s="28">
        <f t="shared" si="49"/>
        <v>5300</v>
      </c>
      <c r="AR126" s="30" t="s">
        <v>59</v>
      </c>
      <c r="AS126" s="23"/>
      <c r="AT126" s="28"/>
      <c r="AU126" s="34"/>
      <c r="AV126" s="34"/>
      <c r="AW126" s="42"/>
      <c r="AX126" s="34"/>
      <c r="AY126" s="43"/>
      <c r="AZ126" s="34"/>
      <c r="BA126" s="34"/>
      <c r="BB126" s="34"/>
      <c r="BC126" s="42"/>
      <c r="BD126" s="34"/>
      <c r="BE126" s="34"/>
      <c r="BF126" s="43"/>
      <c r="BG126" s="34"/>
      <c r="BH126" s="34"/>
      <c r="BI126" s="120"/>
      <c r="BJ126" s="28">
        <f t="shared" si="51"/>
        <v>6360</v>
      </c>
    </row>
    <row r="127" spans="1:62" s="46" customFormat="1" ht="15" x14ac:dyDescent="0.25">
      <c r="A127" s="103">
        <v>109</v>
      </c>
      <c r="B127" s="51" t="s">
        <v>98</v>
      </c>
      <c r="C127" s="21" t="s">
        <v>61</v>
      </c>
      <c r="D127" s="21" t="s">
        <v>73</v>
      </c>
      <c r="E127" s="22">
        <v>64</v>
      </c>
      <c r="F127" s="40">
        <v>112</v>
      </c>
      <c r="G127" s="47">
        <f t="shared" si="54"/>
        <v>176</v>
      </c>
      <c r="H127" s="50">
        <f t="shared" si="55"/>
        <v>64</v>
      </c>
      <c r="I127" s="28">
        <f t="shared" si="29"/>
        <v>289.78750000000002</v>
      </c>
      <c r="J127" s="28">
        <f t="shared" si="32"/>
        <v>18546.400000000001</v>
      </c>
      <c r="K127" s="41">
        <v>15</v>
      </c>
      <c r="L127" s="28">
        <f t="shared" si="33"/>
        <v>1236.4266666666667</v>
      </c>
      <c r="M127" s="28">
        <v>1329.64</v>
      </c>
      <c r="N127" s="42">
        <v>0.25</v>
      </c>
      <c r="O127" s="28">
        <f t="shared" si="34"/>
        <v>641.51666666666665</v>
      </c>
      <c r="P127" s="42">
        <v>1.54</v>
      </c>
      <c r="Q127" s="28">
        <f t="shared" si="35"/>
        <v>3951.7426666666665</v>
      </c>
      <c r="R127" s="28">
        <f t="shared" si="36"/>
        <v>7159.3259999999991</v>
      </c>
      <c r="S127" s="42">
        <v>0.03</v>
      </c>
      <c r="T127" s="28">
        <f t="shared" si="37"/>
        <v>214.77977999999996</v>
      </c>
      <c r="U127" s="28">
        <f t="shared" si="38"/>
        <v>7374.105779999999</v>
      </c>
      <c r="V127" s="42">
        <v>0</v>
      </c>
      <c r="W127" s="28">
        <f t="shared" si="56"/>
        <v>0</v>
      </c>
      <c r="X127" s="29">
        <f t="shared" si="39"/>
        <v>7374.105779999999</v>
      </c>
      <c r="Y127" s="29">
        <f t="shared" si="40"/>
        <v>7400</v>
      </c>
      <c r="Z127" s="29">
        <f t="shared" si="50"/>
        <v>8880</v>
      </c>
      <c r="AA127" s="40">
        <v>112</v>
      </c>
      <c r="AB127" s="28">
        <f t="shared" si="30"/>
        <v>18.399999999999999</v>
      </c>
      <c r="AC127" s="34"/>
      <c r="AD127" s="28">
        <f t="shared" si="41"/>
        <v>2060.7999999999997</v>
      </c>
      <c r="AE127" s="42">
        <v>0.27100000000000002</v>
      </c>
      <c r="AF127" s="28">
        <f t="shared" si="42"/>
        <v>558.47679999999991</v>
      </c>
      <c r="AG127" s="42">
        <v>0</v>
      </c>
      <c r="AH127" s="28">
        <f t="shared" si="43"/>
        <v>0</v>
      </c>
      <c r="AI127" s="28">
        <f t="shared" si="44"/>
        <v>2619.2767999999996</v>
      </c>
      <c r="AJ127" s="28">
        <v>0</v>
      </c>
      <c r="AK127" s="42">
        <v>0.03</v>
      </c>
      <c r="AL127" s="28">
        <f t="shared" si="45"/>
        <v>78.578303999999989</v>
      </c>
      <c r="AM127" s="28">
        <f t="shared" si="46"/>
        <v>2697.8551039999998</v>
      </c>
      <c r="AN127" s="42">
        <v>0</v>
      </c>
      <c r="AO127" s="28">
        <f t="shared" si="47"/>
        <v>0</v>
      </c>
      <c r="AP127" s="28">
        <f t="shared" si="48"/>
        <v>2697.8551039999998</v>
      </c>
      <c r="AQ127" s="28">
        <f t="shared" si="49"/>
        <v>2700</v>
      </c>
      <c r="AR127" s="30" t="s">
        <v>59</v>
      </c>
      <c r="AS127" s="23"/>
      <c r="AT127" s="28"/>
      <c r="AU127" s="34"/>
      <c r="AV127" s="34"/>
      <c r="AW127" s="42"/>
      <c r="AX127" s="34"/>
      <c r="AY127" s="43"/>
      <c r="AZ127" s="34"/>
      <c r="BA127" s="34"/>
      <c r="BB127" s="34"/>
      <c r="BC127" s="42"/>
      <c r="BD127" s="34"/>
      <c r="BE127" s="34"/>
      <c r="BF127" s="43"/>
      <c r="BG127" s="34"/>
      <c r="BH127" s="34"/>
      <c r="BI127" s="120"/>
      <c r="BJ127" s="28">
        <f t="shared" si="51"/>
        <v>3240</v>
      </c>
    </row>
    <row r="128" spans="1:62" s="46" customFormat="1" ht="15" x14ac:dyDescent="0.25">
      <c r="A128" s="103">
        <v>110</v>
      </c>
      <c r="B128" s="51" t="s">
        <v>98</v>
      </c>
      <c r="C128" s="21" t="s">
        <v>61</v>
      </c>
      <c r="D128" s="21" t="s">
        <v>74</v>
      </c>
      <c r="E128" s="22">
        <v>42</v>
      </c>
      <c r="F128" s="40">
        <v>96</v>
      </c>
      <c r="G128" s="47">
        <f t="shared" si="54"/>
        <v>138</v>
      </c>
      <c r="H128" s="50">
        <f t="shared" si="55"/>
        <v>42</v>
      </c>
      <c r="I128" s="28">
        <f t="shared" si="29"/>
        <v>289.78750000000002</v>
      </c>
      <c r="J128" s="28">
        <f t="shared" si="32"/>
        <v>12171.075000000001</v>
      </c>
      <c r="K128" s="41">
        <v>15</v>
      </c>
      <c r="L128" s="28">
        <f t="shared" si="33"/>
        <v>811.40500000000009</v>
      </c>
      <c r="M128" s="28">
        <v>1303.57</v>
      </c>
      <c r="N128" s="42">
        <v>0.25</v>
      </c>
      <c r="O128" s="28">
        <f t="shared" si="34"/>
        <v>528.74374999999998</v>
      </c>
      <c r="P128" s="42">
        <v>1.54</v>
      </c>
      <c r="Q128" s="28">
        <f t="shared" si="35"/>
        <v>3257.0614999999998</v>
      </c>
      <c r="R128" s="28">
        <f t="shared" si="36"/>
        <v>5900.7802499999998</v>
      </c>
      <c r="S128" s="42">
        <v>0.03</v>
      </c>
      <c r="T128" s="28">
        <f t="shared" si="37"/>
        <v>177.02340749999999</v>
      </c>
      <c r="U128" s="28">
        <f t="shared" si="38"/>
        <v>6077.8036574999996</v>
      </c>
      <c r="V128" s="42">
        <v>0</v>
      </c>
      <c r="W128" s="28">
        <f t="shared" si="56"/>
        <v>0</v>
      </c>
      <c r="X128" s="29">
        <f t="shared" si="39"/>
        <v>6077.8036574999996</v>
      </c>
      <c r="Y128" s="29">
        <f t="shared" si="40"/>
        <v>6100</v>
      </c>
      <c r="Z128" s="29">
        <f t="shared" si="50"/>
        <v>7320</v>
      </c>
      <c r="AA128" s="40">
        <v>96</v>
      </c>
      <c r="AB128" s="28">
        <f t="shared" si="30"/>
        <v>18.399999999999999</v>
      </c>
      <c r="AC128" s="34"/>
      <c r="AD128" s="28">
        <f t="shared" si="41"/>
        <v>1766.3999999999999</v>
      </c>
      <c r="AE128" s="42">
        <v>0.27100000000000002</v>
      </c>
      <c r="AF128" s="28">
        <f t="shared" si="42"/>
        <v>478.69439999999997</v>
      </c>
      <c r="AG128" s="42">
        <v>0</v>
      </c>
      <c r="AH128" s="28">
        <f t="shared" si="43"/>
        <v>0</v>
      </c>
      <c r="AI128" s="28">
        <f t="shared" si="44"/>
        <v>2245.0944</v>
      </c>
      <c r="AJ128" s="28">
        <v>0</v>
      </c>
      <c r="AK128" s="42">
        <v>0.03</v>
      </c>
      <c r="AL128" s="28">
        <f t="shared" si="45"/>
        <v>67.352831999999992</v>
      </c>
      <c r="AM128" s="28">
        <f t="shared" si="46"/>
        <v>2312.447232</v>
      </c>
      <c r="AN128" s="42">
        <v>0</v>
      </c>
      <c r="AO128" s="28">
        <f t="shared" si="47"/>
        <v>0</v>
      </c>
      <c r="AP128" s="28">
        <f t="shared" si="48"/>
        <v>2312.447232</v>
      </c>
      <c r="AQ128" s="28">
        <f t="shared" si="49"/>
        <v>2300</v>
      </c>
      <c r="AR128" s="30" t="s">
        <v>59</v>
      </c>
      <c r="AS128" s="23"/>
      <c r="AT128" s="28"/>
      <c r="AU128" s="34"/>
      <c r="AV128" s="34"/>
      <c r="AW128" s="42"/>
      <c r="AX128" s="34"/>
      <c r="AY128" s="43"/>
      <c r="AZ128" s="34"/>
      <c r="BA128" s="34"/>
      <c r="BB128" s="34"/>
      <c r="BC128" s="42"/>
      <c r="BD128" s="34"/>
      <c r="BE128" s="34"/>
      <c r="BF128" s="43"/>
      <c r="BG128" s="34"/>
      <c r="BH128" s="34"/>
      <c r="BI128" s="120"/>
      <c r="BJ128" s="28">
        <f t="shared" si="51"/>
        <v>2760</v>
      </c>
    </row>
    <row r="129" spans="1:62" s="46" customFormat="1" ht="15" x14ac:dyDescent="0.25">
      <c r="A129" s="103">
        <v>111</v>
      </c>
      <c r="B129" s="51" t="s">
        <v>99</v>
      </c>
      <c r="C129" s="21" t="s">
        <v>58</v>
      </c>
      <c r="D129" s="21" t="s">
        <v>100</v>
      </c>
      <c r="E129" s="21">
        <v>370</v>
      </c>
      <c r="F129" s="23">
        <v>210</v>
      </c>
      <c r="G129" s="47">
        <f t="shared" si="54"/>
        <v>580</v>
      </c>
      <c r="H129" s="50">
        <f t="shared" si="55"/>
        <v>370</v>
      </c>
      <c r="I129" s="28">
        <f t="shared" si="29"/>
        <v>289.78750000000002</v>
      </c>
      <c r="J129" s="28">
        <f t="shared" si="32"/>
        <v>107221.37500000001</v>
      </c>
      <c r="K129" s="41">
        <v>15</v>
      </c>
      <c r="L129" s="28">
        <f t="shared" si="33"/>
        <v>7148.0916666666681</v>
      </c>
      <c r="M129" s="28">
        <v>1355.71</v>
      </c>
      <c r="N129" s="42">
        <v>0.25</v>
      </c>
      <c r="O129" s="28">
        <f t="shared" si="34"/>
        <v>2125.950416666667</v>
      </c>
      <c r="P129" s="42">
        <v>1.54</v>
      </c>
      <c r="Q129" s="28">
        <f t="shared" si="35"/>
        <v>13095.854566666669</v>
      </c>
      <c r="R129" s="28">
        <f t="shared" si="36"/>
        <v>23725.606650000002</v>
      </c>
      <c r="S129" s="42">
        <v>0.03</v>
      </c>
      <c r="T129" s="28">
        <f t="shared" si="37"/>
        <v>711.76819950000004</v>
      </c>
      <c r="U129" s="28">
        <f t="shared" si="38"/>
        <v>24437.3748495</v>
      </c>
      <c r="V129" s="42">
        <v>0</v>
      </c>
      <c r="W129" s="28">
        <f t="shared" si="56"/>
        <v>0</v>
      </c>
      <c r="X129" s="29">
        <f t="shared" si="39"/>
        <v>24437.3748495</v>
      </c>
      <c r="Y129" s="29">
        <f t="shared" si="40"/>
        <v>24400</v>
      </c>
      <c r="Z129" s="29">
        <f t="shared" si="50"/>
        <v>29280</v>
      </c>
      <c r="AA129" s="23">
        <v>210</v>
      </c>
      <c r="AB129" s="28">
        <f t="shared" si="30"/>
        <v>18.399999999999999</v>
      </c>
      <c r="AC129" s="34"/>
      <c r="AD129" s="28">
        <f t="shared" si="41"/>
        <v>3863.9999999999995</v>
      </c>
      <c r="AE129" s="42">
        <v>0.27100000000000002</v>
      </c>
      <c r="AF129" s="28">
        <f t="shared" si="42"/>
        <v>1047.144</v>
      </c>
      <c r="AG129" s="42">
        <v>0</v>
      </c>
      <c r="AH129" s="28">
        <f t="shared" si="43"/>
        <v>0</v>
      </c>
      <c r="AI129" s="28">
        <f t="shared" si="44"/>
        <v>4911.1439999999993</v>
      </c>
      <c r="AJ129" s="28">
        <v>0</v>
      </c>
      <c r="AK129" s="42">
        <v>0.03</v>
      </c>
      <c r="AL129" s="28">
        <f t="shared" si="45"/>
        <v>147.33431999999996</v>
      </c>
      <c r="AM129" s="28">
        <f t="shared" si="46"/>
        <v>5058.4783199999993</v>
      </c>
      <c r="AN129" s="42">
        <v>0</v>
      </c>
      <c r="AO129" s="28">
        <f t="shared" si="47"/>
        <v>0</v>
      </c>
      <c r="AP129" s="28">
        <f t="shared" si="48"/>
        <v>5058.4783199999993</v>
      </c>
      <c r="AQ129" s="28">
        <f t="shared" si="49"/>
        <v>5100</v>
      </c>
      <c r="AR129" s="30" t="s">
        <v>59</v>
      </c>
      <c r="AS129" s="23"/>
      <c r="AT129" s="28"/>
      <c r="AU129" s="34"/>
      <c r="AV129" s="34"/>
      <c r="AW129" s="42"/>
      <c r="AX129" s="34"/>
      <c r="AY129" s="43"/>
      <c r="AZ129" s="34"/>
      <c r="BA129" s="34"/>
      <c r="BB129" s="34"/>
      <c r="BC129" s="42"/>
      <c r="BD129" s="34"/>
      <c r="BE129" s="34"/>
      <c r="BF129" s="43"/>
      <c r="BG129" s="34"/>
      <c r="BH129" s="34"/>
      <c r="BI129" s="120"/>
      <c r="BJ129" s="28">
        <f t="shared" si="51"/>
        <v>6120</v>
      </c>
    </row>
    <row r="130" spans="1:62" s="46" customFormat="1" ht="15" x14ac:dyDescent="0.25">
      <c r="A130" s="103">
        <v>112</v>
      </c>
      <c r="B130" s="51" t="s">
        <v>99</v>
      </c>
      <c r="C130" s="21" t="s">
        <v>60</v>
      </c>
      <c r="D130" s="21" t="s">
        <v>100</v>
      </c>
      <c r="E130" s="21">
        <v>124</v>
      </c>
      <c r="F130" s="23">
        <v>196</v>
      </c>
      <c r="G130" s="47">
        <f t="shared" si="54"/>
        <v>320</v>
      </c>
      <c r="H130" s="50">
        <f t="shared" si="55"/>
        <v>124</v>
      </c>
      <c r="I130" s="28">
        <f t="shared" si="29"/>
        <v>289.78750000000002</v>
      </c>
      <c r="J130" s="28">
        <f t="shared" si="32"/>
        <v>35933.65</v>
      </c>
      <c r="K130" s="41">
        <v>15</v>
      </c>
      <c r="L130" s="28">
        <f t="shared" si="33"/>
        <v>2395.5766666666668</v>
      </c>
      <c r="M130" s="28">
        <v>1329.64</v>
      </c>
      <c r="N130" s="42">
        <v>0.25</v>
      </c>
      <c r="O130" s="28">
        <f t="shared" si="34"/>
        <v>931.30416666666679</v>
      </c>
      <c r="P130" s="42">
        <v>1.54</v>
      </c>
      <c r="Q130" s="28">
        <f t="shared" si="35"/>
        <v>5736.8336666666673</v>
      </c>
      <c r="R130" s="28">
        <f t="shared" si="36"/>
        <v>10393.354500000001</v>
      </c>
      <c r="S130" s="42">
        <v>0.03</v>
      </c>
      <c r="T130" s="28">
        <f t="shared" si="37"/>
        <v>311.800635</v>
      </c>
      <c r="U130" s="28">
        <f t="shared" si="38"/>
        <v>10705.155135000001</v>
      </c>
      <c r="V130" s="42">
        <v>0</v>
      </c>
      <c r="W130" s="28">
        <f t="shared" si="56"/>
        <v>0</v>
      </c>
      <c r="X130" s="29">
        <f t="shared" si="39"/>
        <v>10705.155135000001</v>
      </c>
      <c r="Y130" s="29">
        <f t="shared" si="40"/>
        <v>10700</v>
      </c>
      <c r="Z130" s="29">
        <f t="shared" si="50"/>
        <v>12840</v>
      </c>
      <c r="AA130" s="23">
        <v>196</v>
      </c>
      <c r="AB130" s="28">
        <f t="shared" si="30"/>
        <v>18.399999999999999</v>
      </c>
      <c r="AC130" s="34"/>
      <c r="AD130" s="28">
        <f t="shared" si="41"/>
        <v>3606.3999999999996</v>
      </c>
      <c r="AE130" s="42">
        <v>0.27100000000000002</v>
      </c>
      <c r="AF130" s="28">
        <f t="shared" si="42"/>
        <v>977.33439999999996</v>
      </c>
      <c r="AG130" s="42">
        <v>0</v>
      </c>
      <c r="AH130" s="28">
        <f t="shared" si="43"/>
        <v>0</v>
      </c>
      <c r="AI130" s="28">
        <f t="shared" si="44"/>
        <v>4583.7343999999994</v>
      </c>
      <c r="AJ130" s="28">
        <v>0</v>
      </c>
      <c r="AK130" s="42">
        <v>0.03</v>
      </c>
      <c r="AL130" s="28">
        <f t="shared" si="45"/>
        <v>137.51203199999998</v>
      </c>
      <c r="AM130" s="28">
        <f t="shared" si="46"/>
        <v>4721.246431999999</v>
      </c>
      <c r="AN130" s="42">
        <v>0</v>
      </c>
      <c r="AO130" s="28">
        <f t="shared" si="47"/>
        <v>0</v>
      </c>
      <c r="AP130" s="28">
        <f t="shared" si="48"/>
        <v>4721.246431999999</v>
      </c>
      <c r="AQ130" s="28">
        <f t="shared" si="49"/>
        <v>4700</v>
      </c>
      <c r="AR130" s="30" t="s">
        <v>59</v>
      </c>
      <c r="AS130" s="23"/>
      <c r="AT130" s="28"/>
      <c r="AU130" s="34"/>
      <c r="AV130" s="34"/>
      <c r="AW130" s="42"/>
      <c r="AX130" s="34"/>
      <c r="AY130" s="43"/>
      <c r="AZ130" s="34"/>
      <c r="BA130" s="34"/>
      <c r="BB130" s="34"/>
      <c r="BC130" s="42"/>
      <c r="BD130" s="34"/>
      <c r="BE130" s="34"/>
      <c r="BF130" s="43"/>
      <c r="BG130" s="34"/>
      <c r="BH130" s="34"/>
      <c r="BI130" s="120"/>
      <c r="BJ130" s="28">
        <f t="shared" si="51"/>
        <v>5640</v>
      </c>
    </row>
    <row r="131" spans="1:62" s="46" customFormat="1" ht="15" x14ac:dyDescent="0.25">
      <c r="A131" s="103">
        <v>113</v>
      </c>
      <c r="B131" s="51" t="s">
        <v>101</v>
      </c>
      <c r="C131" s="21" t="s">
        <v>58</v>
      </c>
      <c r="D131" s="21" t="s">
        <v>102</v>
      </c>
      <c r="E131" s="22">
        <v>322</v>
      </c>
      <c r="F131" s="23">
        <v>120</v>
      </c>
      <c r="G131" s="47">
        <f t="shared" si="54"/>
        <v>442</v>
      </c>
      <c r="H131" s="50">
        <f t="shared" si="55"/>
        <v>322</v>
      </c>
      <c r="I131" s="28">
        <f t="shared" si="29"/>
        <v>289.78750000000002</v>
      </c>
      <c r="J131" s="28">
        <f t="shared" si="32"/>
        <v>93311.575000000012</v>
      </c>
      <c r="K131" s="41">
        <v>15</v>
      </c>
      <c r="L131" s="28">
        <f t="shared" si="33"/>
        <v>6220.7716666666674</v>
      </c>
      <c r="M131" s="28">
        <v>1329.64</v>
      </c>
      <c r="N131" s="42">
        <v>0.25</v>
      </c>
      <c r="O131" s="28">
        <f t="shared" si="34"/>
        <v>1887.6029166666669</v>
      </c>
      <c r="P131" s="42">
        <v>1.54</v>
      </c>
      <c r="Q131" s="28">
        <f t="shared" si="35"/>
        <v>11627.633966666668</v>
      </c>
      <c r="R131" s="28">
        <f t="shared" si="36"/>
        <v>21065.648550000005</v>
      </c>
      <c r="S131" s="42">
        <v>0.03</v>
      </c>
      <c r="T131" s="28">
        <f t="shared" si="37"/>
        <v>631.96945650000009</v>
      </c>
      <c r="U131" s="28">
        <f t="shared" si="38"/>
        <v>21697.618006500004</v>
      </c>
      <c r="V131" s="42">
        <v>0</v>
      </c>
      <c r="W131" s="28">
        <f t="shared" si="56"/>
        <v>0</v>
      </c>
      <c r="X131" s="29">
        <f t="shared" si="39"/>
        <v>21697.618006500004</v>
      </c>
      <c r="Y131" s="29">
        <f t="shared" si="40"/>
        <v>21700</v>
      </c>
      <c r="Z131" s="29">
        <f t="shared" si="50"/>
        <v>26040</v>
      </c>
      <c r="AA131" s="23">
        <v>120</v>
      </c>
      <c r="AB131" s="28">
        <f t="shared" si="30"/>
        <v>18.399999999999999</v>
      </c>
      <c r="AC131" s="34"/>
      <c r="AD131" s="28">
        <f t="shared" si="41"/>
        <v>2208</v>
      </c>
      <c r="AE131" s="42">
        <v>0.27100000000000002</v>
      </c>
      <c r="AF131" s="28">
        <f t="shared" si="42"/>
        <v>598.36800000000005</v>
      </c>
      <c r="AG131" s="42">
        <v>0</v>
      </c>
      <c r="AH131" s="28">
        <f t="shared" si="43"/>
        <v>0</v>
      </c>
      <c r="AI131" s="28">
        <f t="shared" si="44"/>
        <v>2806.3679999999999</v>
      </c>
      <c r="AJ131" s="28">
        <v>0</v>
      </c>
      <c r="AK131" s="42">
        <v>0.03</v>
      </c>
      <c r="AL131" s="28">
        <f t="shared" si="45"/>
        <v>84.191040000000001</v>
      </c>
      <c r="AM131" s="28">
        <f t="shared" si="46"/>
        <v>2890.5590400000001</v>
      </c>
      <c r="AN131" s="42">
        <v>0</v>
      </c>
      <c r="AO131" s="28">
        <f t="shared" si="47"/>
        <v>0</v>
      </c>
      <c r="AP131" s="28">
        <f t="shared" si="48"/>
        <v>2890.5590400000001</v>
      </c>
      <c r="AQ131" s="28">
        <f t="shared" si="49"/>
        <v>2900</v>
      </c>
      <c r="AR131" s="30" t="s">
        <v>59</v>
      </c>
      <c r="AS131" s="23"/>
      <c r="AT131" s="28"/>
      <c r="AU131" s="34"/>
      <c r="AV131" s="34"/>
      <c r="AW131" s="42"/>
      <c r="AX131" s="34"/>
      <c r="AY131" s="43"/>
      <c r="AZ131" s="34"/>
      <c r="BA131" s="34"/>
      <c r="BB131" s="34"/>
      <c r="BC131" s="42"/>
      <c r="BD131" s="34"/>
      <c r="BE131" s="34"/>
      <c r="BF131" s="43"/>
      <c r="BG131" s="34"/>
      <c r="BH131" s="34"/>
      <c r="BI131" s="120"/>
      <c r="BJ131" s="28">
        <f t="shared" si="51"/>
        <v>3480</v>
      </c>
    </row>
    <row r="132" spans="1:62" s="46" customFormat="1" ht="15" x14ac:dyDescent="0.25">
      <c r="A132" s="103">
        <v>114</v>
      </c>
      <c r="B132" s="51" t="s">
        <v>101</v>
      </c>
      <c r="C132" s="21" t="s">
        <v>60</v>
      </c>
      <c r="D132" s="21" t="s">
        <v>102</v>
      </c>
      <c r="E132" s="22">
        <v>66</v>
      </c>
      <c r="F132" s="23">
        <v>24</v>
      </c>
      <c r="G132" s="47">
        <f t="shared" si="54"/>
        <v>90</v>
      </c>
      <c r="H132" s="50">
        <f t="shared" si="55"/>
        <v>66</v>
      </c>
      <c r="I132" s="28">
        <f t="shared" si="29"/>
        <v>289.78750000000002</v>
      </c>
      <c r="J132" s="28">
        <f t="shared" si="32"/>
        <v>19125.975000000002</v>
      </c>
      <c r="K132" s="41">
        <v>15</v>
      </c>
      <c r="L132" s="28">
        <f t="shared" si="33"/>
        <v>1275.0650000000001</v>
      </c>
      <c r="M132" s="28">
        <v>1303.57</v>
      </c>
      <c r="N132" s="42">
        <v>0.25</v>
      </c>
      <c r="O132" s="28">
        <f t="shared" si="34"/>
        <v>644.65875000000005</v>
      </c>
      <c r="P132" s="42">
        <v>1.54</v>
      </c>
      <c r="Q132" s="28">
        <f t="shared" si="35"/>
        <v>3971.0979000000002</v>
      </c>
      <c r="R132" s="28">
        <f t="shared" si="36"/>
        <v>7194.3916500000005</v>
      </c>
      <c r="S132" s="42">
        <v>0.03</v>
      </c>
      <c r="T132" s="28">
        <f t="shared" si="37"/>
        <v>215.8317495</v>
      </c>
      <c r="U132" s="28">
        <f t="shared" si="38"/>
        <v>7410.2233995000006</v>
      </c>
      <c r="V132" s="42">
        <v>0</v>
      </c>
      <c r="W132" s="28">
        <f t="shared" si="56"/>
        <v>0</v>
      </c>
      <c r="X132" s="29">
        <f t="shared" si="39"/>
        <v>7410.2233995000006</v>
      </c>
      <c r="Y132" s="29">
        <f t="shared" si="40"/>
        <v>7400</v>
      </c>
      <c r="Z132" s="29">
        <f t="shared" si="50"/>
        <v>8880</v>
      </c>
      <c r="AA132" s="23">
        <v>24</v>
      </c>
      <c r="AB132" s="28">
        <f t="shared" si="30"/>
        <v>18.399999999999999</v>
      </c>
      <c r="AC132" s="34"/>
      <c r="AD132" s="28">
        <f t="shared" si="41"/>
        <v>441.59999999999997</v>
      </c>
      <c r="AE132" s="42">
        <v>0.27100000000000002</v>
      </c>
      <c r="AF132" s="28">
        <f t="shared" si="42"/>
        <v>119.67359999999999</v>
      </c>
      <c r="AG132" s="42">
        <v>0</v>
      </c>
      <c r="AH132" s="28">
        <f t="shared" si="43"/>
        <v>0</v>
      </c>
      <c r="AI132" s="28">
        <f t="shared" si="44"/>
        <v>561.27359999999999</v>
      </c>
      <c r="AJ132" s="28">
        <v>0</v>
      </c>
      <c r="AK132" s="42">
        <v>0.03</v>
      </c>
      <c r="AL132" s="28">
        <f t="shared" si="45"/>
        <v>16.838207999999998</v>
      </c>
      <c r="AM132" s="28">
        <f t="shared" si="46"/>
        <v>578.111808</v>
      </c>
      <c r="AN132" s="42">
        <v>0</v>
      </c>
      <c r="AO132" s="28">
        <f t="shared" si="47"/>
        <v>0</v>
      </c>
      <c r="AP132" s="28">
        <f t="shared" si="48"/>
        <v>578.111808</v>
      </c>
      <c r="AQ132" s="28">
        <f t="shared" si="49"/>
        <v>600</v>
      </c>
      <c r="AR132" s="30" t="s">
        <v>59</v>
      </c>
      <c r="AS132" s="23"/>
      <c r="AT132" s="28"/>
      <c r="AU132" s="34"/>
      <c r="AV132" s="34"/>
      <c r="AW132" s="42"/>
      <c r="AX132" s="34"/>
      <c r="AY132" s="43"/>
      <c r="AZ132" s="34"/>
      <c r="BA132" s="34"/>
      <c r="BB132" s="34"/>
      <c r="BC132" s="42"/>
      <c r="BD132" s="34"/>
      <c r="BE132" s="34"/>
      <c r="BF132" s="43"/>
      <c r="BG132" s="34"/>
      <c r="BH132" s="34"/>
      <c r="BI132" s="120"/>
      <c r="BJ132" s="28">
        <f t="shared" si="51"/>
        <v>720</v>
      </c>
    </row>
    <row r="133" spans="1:62" s="46" customFormat="1" ht="15" x14ac:dyDescent="0.25">
      <c r="A133" s="103">
        <v>115</v>
      </c>
      <c r="B133" s="51" t="s">
        <v>103</v>
      </c>
      <c r="C133" s="21" t="s">
        <v>58</v>
      </c>
      <c r="D133" s="21" t="s">
        <v>104</v>
      </c>
      <c r="E133" s="21">
        <v>396</v>
      </c>
      <c r="F133" s="23">
        <v>594</v>
      </c>
      <c r="G133" s="47">
        <f t="shared" si="54"/>
        <v>990</v>
      </c>
      <c r="H133" s="50">
        <f t="shared" si="55"/>
        <v>396</v>
      </c>
      <c r="I133" s="28">
        <f t="shared" si="29"/>
        <v>289.78750000000002</v>
      </c>
      <c r="J133" s="28">
        <f t="shared" si="32"/>
        <v>114755.85</v>
      </c>
      <c r="K133" s="41">
        <v>15</v>
      </c>
      <c r="L133" s="28">
        <f t="shared" si="33"/>
        <v>7650.39</v>
      </c>
      <c r="M133" s="28">
        <v>1433.92</v>
      </c>
      <c r="N133" s="42">
        <v>0.25</v>
      </c>
      <c r="O133" s="28">
        <f t="shared" si="34"/>
        <v>2271.0775000000003</v>
      </c>
      <c r="P133" s="42">
        <v>1.54</v>
      </c>
      <c r="Q133" s="28">
        <f t="shared" si="35"/>
        <v>13989.837400000002</v>
      </c>
      <c r="R133" s="28">
        <f t="shared" si="36"/>
        <v>25345.224900000001</v>
      </c>
      <c r="S133" s="42">
        <v>0.03</v>
      </c>
      <c r="T133" s="28">
        <f t="shared" si="37"/>
        <v>760.35674700000004</v>
      </c>
      <c r="U133" s="28">
        <f t="shared" si="38"/>
        <v>26105.581647000003</v>
      </c>
      <c r="V133" s="42">
        <v>0</v>
      </c>
      <c r="W133" s="28">
        <f t="shared" si="56"/>
        <v>0</v>
      </c>
      <c r="X133" s="29">
        <f t="shared" si="39"/>
        <v>26105.581647000003</v>
      </c>
      <c r="Y133" s="29">
        <f t="shared" si="40"/>
        <v>26100</v>
      </c>
      <c r="Z133" s="29">
        <f t="shared" si="50"/>
        <v>31320</v>
      </c>
      <c r="AA133" s="23">
        <v>594</v>
      </c>
      <c r="AB133" s="28">
        <f t="shared" si="30"/>
        <v>18.399999999999999</v>
      </c>
      <c r="AC133" s="34"/>
      <c r="AD133" s="28">
        <f t="shared" si="41"/>
        <v>10929.599999999999</v>
      </c>
      <c r="AE133" s="42">
        <v>0.27100000000000002</v>
      </c>
      <c r="AF133" s="28">
        <f t="shared" si="42"/>
        <v>2961.9215999999997</v>
      </c>
      <c r="AG133" s="42">
        <v>0</v>
      </c>
      <c r="AH133" s="28">
        <f t="shared" si="43"/>
        <v>0</v>
      </c>
      <c r="AI133" s="28">
        <f t="shared" si="44"/>
        <v>13891.521599999998</v>
      </c>
      <c r="AJ133" s="28">
        <v>0</v>
      </c>
      <c r="AK133" s="42">
        <v>0.03</v>
      </c>
      <c r="AL133" s="28">
        <f t="shared" si="45"/>
        <v>416.7456479999999</v>
      </c>
      <c r="AM133" s="28">
        <f t="shared" si="46"/>
        <v>14308.267247999998</v>
      </c>
      <c r="AN133" s="42">
        <v>0</v>
      </c>
      <c r="AO133" s="28">
        <f t="shared" si="47"/>
        <v>0</v>
      </c>
      <c r="AP133" s="28">
        <f t="shared" si="48"/>
        <v>14308.267247999998</v>
      </c>
      <c r="AQ133" s="28">
        <f t="shared" si="49"/>
        <v>14300</v>
      </c>
      <c r="AR133" s="30" t="s">
        <v>59</v>
      </c>
      <c r="AS133" s="23"/>
      <c r="AT133" s="28"/>
      <c r="AU133" s="34"/>
      <c r="AV133" s="34"/>
      <c r="AW133" s="42"/>
      <c r="AX133" s="34"/>
      <c r="AY133" s="43"/>
      <c r="AZ133" s="34"/>
      <c r="BA133" s="34"/>
      <c r="BB133" s="34"/>
      <c r="BC133" s="42"/>
      <c r="BD133" s="34"/>
      <c r="BE133" s="34"/>
      <c r="BF133" s="43"/>
      <c r="BG133" s="34"/>
      <c r="BH133" s="34"/>
      <c r="BI133" s="120"/>
      <c r="BJ133" s="28">
        <f t="shared" si="51"/>
        <v>17160</v>
      </c>
    </row>
    <row r="134" spans="1:62" s="46" customFormat="1" ht="15" x14ac:dyDescent="0.25">
      <c r="A134" s="103">
        <v>116</v>
      </c>
      <c r="B134" s="51" t="s">
        <v>103</v>
      </c>
      <c r="C134" s="21" t="s">
        <v>60</v>
      </c>
      <c r="D134" s="21" t="s">
        <v>104</v>
      </c>
      <c r="E134" s="21">
        <v>198</v>
      </c>
      <c r="F134" s="23">
        <v>297</v>
      </c>
      <c r="G134" s="47">
        <f t="shared" ref="G134:G165" si="57">E134+F134</f>
        <v>495</v>
      </c>
      <c r="H134" s="50">
        <f t="shared" si="55"/>
        <v>198</v>
      </c>
      <c r="I134" s="28">
        <f t="shared" si="29"/>
        <v>289.78750000000002</v>
      </c>
      <c r="J134" s="28">
        <f t="shared" si="32"/>
        <v>57377.925000000003</v>
      </c>
      <c r="K134" s="41">
        <v>15</v>
      </c>
      <c r="L134" s="28">
        <f t="shared" si="33"/>
        <v>3825.1950000000002</v>
      </c>
      <c r="M134" s="28">
        <v>1355.71</v>
      </c>
      <c r="N134" s="42">
        <v>0.25</v>
      </c>
      <c r="O134" s="28">
        <f t="shared" si="34"/>
        <v>1295.2262500000002</v>
      </c>
      <c r="P134" s="42">
        <v>1.54</v>
      </c>
      <c r="Q134" s="28">
        <f t="shared" si="35"/>
        <v>7978.5937000000013</v>
      </c>
      <c r="R134" s="28">
        <f t="shared" si="36"/>
        <v>14454.724950000002</v>
      </c>
      <c r="S134" s="42">
        <v>0.03</v>
      </c>
      <c r="T134" s="28">
        <f t="shared" si="37"/>
        <v>433.64174850000001</v>
      </c>
      <c r="U134" s="28">
        <f t="shared" si="38"/>
        <v>14888.366698500002</v>
      </c>
      <c r="V134" s="42">
        <v>0</v>
      </c>
      <c r="W134" s="28">
        <f t="shared" si="56"/>
        <v>0</v>
      </c>
      <c r="X134" s="29">
        <f t="shared" si="39"/>
        <v>14888.366698500002</v>
      </c>
      <c r="Y134" s="29">
        <f t="shared" si="40"/>
        <v>14900</v>
      </c>
      <c r="Z134" s="29">
        <f t="shared" si="50"/>
        <v>17880</v>
      </c>
      <c r="AA134" s="23">
        <v>297</v>
      </c>
      <c r="AB134" s="28">
        <f t="shared" si="30"/>
        <v>18.399999999999999</v>
      </c>
      <c r="AC134" s="34"/>
      <c r="AD134" s="28">
        <f t="shared" si="41"/>
        <v>5464.7999999999993</v>
      </c>
      <c r="AE134" s="42">
        <v>0.27100000000000002</v>
      </c>
      <c r="AF134" s="28">
        <f t="shared" si="42"/>
        <v>1480.9607999999998</v>
      </c>
      <c r="AG134" s="42">
        <v>0</v>
      </c>
      <c r="AH134" s="28">
        <f t="shared" si="43"/>
        <v>0</v>
      </c>
      <c r="AI134" s="28">
        <f t="shared" si="44"/>
        <v>6945.7607999999991</v>
      </c>
      <c r="AJ134" s="28">
        <v>0</v>
      </c>
      <c r="AK134" s="42">
        <v>0.03</v>
      </c>
      <c r="AL134" s="28">
        <f t="shared" si="45"/>
        <v>208.37282399999995</v>
      </c>
      <c r="AM134" s="28">
        <f t="shared" si="46"/>
        <v>7154.1336239999991</v>
      </c>
      <c r="AN134" s="42">
        <v>0</v>
      </c>
      <c r="AO134" s="28">
        <f t="shared" si="47"/>
        <v>0</v>
      </c>
      <c r="AP134" s="28">
        <f t="shared" si="48"/>
        <v>7154.1336239999991</v>
      </c>
      <c r="AQ134" s="28">
        <f t="shared" si="49"/>
        <v>7200</v>
      </c>
      <c r="AR134" s="30" t="s">
        <v>59</v>
      </c>
      <c r="AS134" s="23"/>
      <c r="AT134" s="28"/>
      <c r="AU134" s="34"/>
      <c r="AV134" s="34"/>
      <c r="AW134" s="42"/>
      <c r="AX134" s="34"/>
      <c r="AY134" s="43"/>
      <c r="AZ134" s="34"/>
      <c r="BA134" s="34"/>
      <c r="BB134" s="34"/>
      <c r="BC134" s="42"/>
      <c r="BD134" s="34"/>
      <c r="BE134" s="34"/>
      <c r="BF134" s="43"/>
      <c r="BG134" s="34"/>
      <c r="BH134" s="34"/>
      <c r="BI134" s="120"/>
      <c r="BJ134" s="28">
        <f t="shared" si="51"/>
        <v>8640</v>
      </c>
    </row>
    <row r="135" spans="1:62" s="46" customFormat="1" ht="15" x14ac:dyDescent="0.25">
      <c r="A135" s="103">
        <v>117</v>
      </c>
      <c r="B135" s="51" t="s">
        <v>105</v>
      </c>
      <c r="C135" s="21" t="s">
        <v>58</v>
      </c>
      <c r="D135" s="21" t="s">
        <v>106</v>
      </c>
      <c r="E135" s="21">
        <v>276</v>
      </c>
      <c r="F135" s="23">
        <v>640</v>
      </c>
      <c r="G135" s="47">
        <f t="shared" si="57"/>
        <v>916</v>
      </c>
      <c r="H135" s="50">
        <f t="shared" si="55"/>
        <v>276</v>
      </c>
      <c r="I135" s="28">
        <f t="shared" si="29"/>
        <v>289.78750000000002</v>
      </c>
      <c r="J135" s="28">
        <f t="shared" si="32"/>
        <v>79981.350000000006</v>
      </c>
      <c r="K135" s="41">
        <v>15</v>
      </c>
      <c r="L135" s="28">
        <f t="shared" si="33"/>
        <v>5332.09</v>
      </c>
      <c r="M135" s="28">
        <v>1433.92</v>
      </c>
      <c r="N135" s="42">
        <v>0.25</v>
      </c>
      <c r="O135" s="28">
        <f t="shared" si="34"/>
        <v>1691.5025000000001</v>
      </c>
      <c r="P135" s="42">
        <v>1.54</v>
      </c>
      <c r="Q135" s="28">
        <f t="shared" si="35"/>
        <v>10419.655400000001</v>
      </c>
      <c r="R135" s="28">
        <f t="shared" si="36"/>
        <v>18877.1679</v>
      </c>
      <c r="S135" s="42">
        <v>0.03</v>
      </c>
      <c r="T135" s="28">
        <f t="shared" si="37"/>
        <v>566.31503699999996</v>
      </c>
      <c r="U135" s="28">
        <f t="shared" si="38"/>
        <v>19443.482937000001</v>
      </c>
      <c r="V135" s="42">
        <v>0</v>
      </c>
      <c r="W135" s="28">
        <f t="shared" si="56"/>
        <v>0</v>
      </c>
      <c r="X135" s="29">
        <f t="shared" si="39"/>
        <v>19443.482937000001</v>
      </c>
      <c r="Y135" s="29">
        <f t="shared" si="40"/>
        <v>19400</v>
      </c>
      <c r="Z135" s="29">
        <f t="shared" si="50"/>
        <v>23280</v>
      </c>
      <c r="AA135" s="23">
        <v>640</v>
      </c>
      <c r="AB135" s="28">
        <f t="shared" si="30"/>
        <v>18.399999999999999</v>
      </c>
      <c r="AC135" s="34"/>
      <c r="AD135" s="28">
        <f t="shared" si="41"/>
        <v>11776</v>
      </c>
      <c r="AE135" s="42">
        <v>0.27100000000000002</v>
      </c>
      <c r="AF135" s="28">
        <f t="shared" si="42"/>
        <v>3191.2960000000003</v>
      </c>
      <c r="AG135" s="42">
        <v>0</v>
      </c>
      <c r="AH135" s="28">
        <f t="shared" si="43"/>
        <v>0</v>
      </c>
      <c r="AI135" s="28">
        <f t="shared" si="44"/>
        <v>14967.296</v>
      </c>
      <c r="AJ135" s="28">
        <v>0</v>
      </c>
      <c r="AK135" s="42">
        <v>0.03</v>
      </c>
      <c r="AL135" s="28">
        <f t="shared" si="45"/>
        <v>449.01887999999997</v>
      </c>
      <c r="AM135" s="28">
        <f t="shared" si="46"/>
        <v>15416.31488</v>
      </c>
      <c r="AN135" s="42">
        <v>0</v>
      </c>
      <c r="AO135" s="28">
        <f t="shared" si="47"/>
        <v>0</v>
      </c>
      <c r="AP135" s="28">
        <f t="shared" si="48"/>
        <v>15416.31488</v>
      </c>
      <c r="AQ135" s="28">
        <f t="shared" si="49"/>
        <v>15400</v>
      </c>
      <c r="AR135" s="30" t="s">
        <v>59</v>
      </c>
      <c r="AS135" s="23"/>
      <c r="AT135" s="28"/>
      <c r="AU135" s="34"/>
      <c r="AV135" s="34"/>
      <c r="AW135" s="42"/>
      <c r="AX135" s="34"/>
      <c r="AY135" s="43"/>
      <c r="AZ135" s="34"/>
      <c r="BA135" s="34"/>
      <c r="BB135" s="34"/>
      <c r="BC135" s="42"/>
      <c r="BD135" s="34"/>
      <c r="BE135" s="34"/>
      <c r="BF135" s="43"/>
      <c r="BG135" s="34"/>
      <c r="BH135" s="34"/>
      <c r="BI135" s="120"/>
      <c r="BJ135" s="28">
        <f t="shared" si="51"/>
        <v>18480</v>
      </c>
    </row>
    <row r="136" spans="1:62" s="46" customFormat="1" ht="15" x14ac:dyDescent="0.25">
      <c r="A136" s="103">
        <v>118</v>
      </c>
      <c r="B136" s="51" t="s">
        <v>105</v>
      </c>
      <c r="C136" s="21" t="s">
        <v>60</v>
      </c>
      <c r="D136" s="21" t="s">
        <v>106</v>
      </c>
      <c r="E136" s="21">
        <v>155</v>
      </c>
      <c r="F136" s="23">
        <v>408</v>
      </c>
      <c r="G136" s="47">
        <f t="shared" si="57"/>
        <v>563</v>
      </c>
      <c r="H136" s="50">
        <f t="shared" si="55"/>
        <v>155</v>
      </c>
      <c r="I136" s="28">
        <f t="shared" si="29"/>
        <v>289.78750000000002</v>
      </c>
      <c r="J136" s="28">
        <f t="shared" si="32"/>
        <v>44917.0625</v>
      </c>
      <c r="K136" s="41">
        <v>15</v>
      </c>
      <c r="L136" s="28">
        <f t="shared" si="33"/>
        <v>2994.4708333333333</v>
      </c>
      <c r="M136" s="28">
        <v>1407.85</v>
      </c>
      <c r="N136" s="42">
        <v>0.25</v>
      </c>
      <c r="O136" s="28">
        <f t="shared" si="34"/>
        <v>1100.5802083333333</v>
      </c>
      <c r="P136" s="42">
        <v>1.54</v>
      </c>
      <c r="Q136" s="28">
        <f t="shared" si="35"/>
        <v>6779.574083333333</v>
      </c>
      <c r="R136" s="28">
        <f t="shared" si="36"/>
        <v>12282.475124999999</v>
      </c>
      <c r="S136" s="42">
        <v>0.03</v>
      </c>
      <c r="T136" s="28">
        <f t="shared" si="37"/>
        <v>368.47425374999995</v>
      </c>
      <c r="U136" s="28">
        <f t="shared" si="38"/>
        <v>12650.94937875</v>
      </c>
      <c r="V136" s="42">
        <v>0</v>
      </c>
      <c r="W136" s="28">
        <f t="shared" si="56"/>
        <v>0</v>
      </c>
      <c r="X136" s="29">
        <f t="shared" si="39"/>
        <v>12650.94937875</v>
      </c>
      <c r="Y136" s="29">
        <f t="shared" si="40"/>
        <v>12700</v>
      </c>
      <c r="Z136" s="29">
        <f t="shared" si="50"/>
        <v>15240</v>
      </c>
      <c r="AA136" s="23">
        <v>408</v>
      </c>
      <c r="AB136" s="28">
        <f t="shared" si="30"/>
        <v>18.399999999999999</v>
      </c>
      <c r="AC136" s="34"/>
      <c r="AD136" s="28">
        <f t="shared" si="41"/>
        <v>7507.2</v>
      </c>
      <c r="AE136" s="42">
        <v>0.27100000000000002</v>
      </c>
      <c r="AF136" s="28">
        <f t="shared" si="42"/>
        <v>2034.4512000000002</v>
      </c>
      <c r="AG136" s="42">
        <v>0</v>
      </c>
      <c r="AH136" s="28">
        <f t="shared" si="43"/>
        <v>0</v>
      </c>
      <c r="AI136" s="28">
        <f t="shared" si="44"/>
        <v>9541.6512000000002</v>
      </c>
      <c r="AJ136" s="28">
        <v>0</v>
      </c>
      <c r="AK136" s="42">
        <v>0.03</v>
      </c>
      <c r="AL136" s="28">
        <f t="shared" si="45"/>
        <v>286.24953599999998</v>
      </c>
      <c r="AM136" s="28">
        <f t="shared" si="46"/>
        <v>9827.9007359999996</v>
      </c>
      <c r="AN136" s="42">
        <v>0</v>
      </c>
      <c r="AO136" s="28">
        <f t="shared" si="47"/>
        <v>0</v>
      </c>
      <c r="AP136" s="28">
        <f t="shared" si="48"/>
        <v>9827.9007359999996</v>
      </c>
      <c r="AQ136" s="28">
        <f t="shared" si="49"/>
        <v>9800</v>
      </c>
      <c r="AR136" s="30" t="s">
        <v>59</v>
      </c>
      <c r="AS136" s="23"/>
      <c r="AT136" s="28"/>
      <c r="AU136" s="34"/>
      <c r="AV136" s="34"/>
      <c r="AW136" s="42"/>
      <c r="AX136" s="34"/>
      <c r="AY136" s="43"/>
      <c r="AZ136" s="34"/>
      <c r="BA136" s="34"/>
      <c r="BB136" s="34"/>
      <c r="BC136" s="42"/>
      <c r="BD136" s="34"/>
      <c r="BE136" s="34"/>
      <c r="BF136" s="43"/>
      <c r="BG136" s="34"/>
      <c r="BH136" s="34"/>
      <c r="BI136" s="120"/>
      <c r="BJ136" s="28">
        <f t="shared" si="51"/>
        <v>11760</v>
      </c>
    </row>
    <row r="137" spans="1:62" s="46" customFormat="1" ht="15" x14ac:dyDescent="0.25">
      <c r="A137" s="103">
        <v>119</v>
      </c>
      <c r="B137" s="51" t="s">
        <v>105</v>
      </c>
      <c r="C137" s="21" t="s">
        <v>61</v>
      </c>
      <c r="D137" s="21" t="s">
        <v>106</v>
      </c>
      <c r="E137" s="21">
        <v>73</v>
      </c>
      <c r="F137" s="23">
        <v>148</v>
      </c>
      <c r="G137" s="47">
        <f t="shared" si="57"/>
        <v>221</v>
      </c>
      <c r="H137" s="50">
        <f t="shared" si="55"/>
        <v>73</v>
      </c>
      <c r="I137" s="28">
        <f t="shared" si="29"/>
        <v>289.78750000000002</v>
      </c>
      <c r="J137" s="28">
        <f t="shared" si="32"/>
        <v>21154.487500000003</v>
      </c>
      <c r="K137" s="41">
        <v>15</v>
      </c>
      <c r="L137" s="28">
        <f t="shared" si="33"/>
        <v>1410.2991666666669</v>
      </c>
      <c r="M137" s="28">
        <v>1329.64</v>
      </c>
      <c r="N137" s="42">
        <v>0.25</v>
      </c>
      <c r="O137" s="28">
        <f t="shared" si="34"/>
        <v>684.98479166666675</v>
      </c>
      <c r="P137" s="42">
        <v>1.54</v>
      </c>
      <c r="Q137" s="28">
        <f t="shared" si="35"/>
        <v>4219.5063166666669</v>
      </c>
      <c r="R137" s="28">
        <f t="shared" si="36"/>
        <v>7644.4302750000006</v>
      </c>
      <c r="S137" s="42">
        <v>0.03</v>
      </c>
      <c r="T137" s="28">
        <f t="shared" si="37"/>
        <v>229.33290825</v>
      </c>
      <c r="U137" s="28">
        <f t="shared" si="38"/>
        <v>7873.763183250001</v>
      </c>
      <c r="V137" s="42">
        <v>0</v>
      </c>
      <c r="W137" s="28">
        <f t="shared" si="56"/>
        <v>0</v>
      </c>
      <c r="X137" s="29">
        <f t="shared" si="39"/>
        <v>7873.763183250001</v>
      </c>
      <c r="Y137" s="29">
        <f t="shared" si="40"/>
        <v>7900</v>
      </c>
      <c r="Z137" s="29">
        <f t="shared" si="50"/>
        <v>9480</v>
      </c>
      <c r="AA137" s="23">
        <v>148</v>
      </c>
      <c r="AB137" s="28">
        <f t="shared" si="30"/>
        <v>18.399999999999999</v>
      </c>
      <c r="AC137" s="34"/>
      <c r="AD137" s="28">
        <f t="shared" si="41"/>
        <v>2723.2</v>
      </c>
      <c r="AE137" s="42">
        <v>0.27100000000000002</v>
      </c>
      <c r="AF137" s="28">
        <f t="shared" si="42"/>
        <v>737.98720000000003</v>
      </c>
      <c r="AG137" s="42">
        <v>0</v>
      </c>
      <c r="AH137" s="28">
        <f t="shared" si="43"/>
        <v>0</v>
      </c>
      <c r="AI137" s="28">
        <f t="shared" si="44"/>
        <v>3461.1871999999998</v>
      </c>
      <c r="AJ137" s="28">
        <v>0</v>
      </c>
      <c r="AK137" s="42">
        <v>0.03</v>
      </c>
      <c r="AL137" s="28">
        <f t="shared" si="45"/>
        <v>103.83561599999999</v>
      </c>
      <c r="AM137" s="28">
        <f t="shared" si="46"/>
        <v>3565.0228159999997</v>
      </c>
      <c r="AN137" s="42">
        <v>0</v>
      </c>
      <c r="AO137" s="28">
        <f t="shared" si="47"/>
        <v>0</v>
      </c>
      <c r="AP137" s="28">
        <f t="shared" si="48"/>
        <v>3565.0228159999997</v>
      </c>
      <c r="AQ137" s="28">
        <f t="shared" si="49"/>
        <v>3600</v>
      </c>
      <c r="AR137" s="30" t="s">
        <v>59</v>
      </c>
      <c r="AS137" s="23"/>
      <c r="AT137" s="28"/>
      <c r="AU137" s="34"/>
      <c r="AV137" s="34"/>
      <c r="AW137" s="42"/>
      <c r="AX137" s="34"/>
      <c r="AY137" s="43"/>
      <c r="AZ137" s="34"/>
      <c r="BA137" s="34"/>
      <c r="BB137" s="34"/>
      <c r="BC137" s="42"/>
      <c r="BD137" s="34"/>
      <c r="BE137" s="34"/>
      <c r="BF137" s="43"/>
      <c r="BG137" s="34"/>
      <c r="BH137" s="34"/>
      <c r="BI137" s="120"/>
      <c r="BJ137" s="28">
        <f t="shared" si="51"/>
        <v>4320</v>
      </c>
    </row>
    <row r="138" spans="1:62" s="46" customFormat="1" ht="15" customHeight="1" x14ac:dyDescent="0.25">
      <c r="A138" s="103">
        <v>120</v>
      </c>
      <c r="B138" s="51" t="s">
        <v>348</v>
      </c>
      <c r="C138" s="21" t="s">
        <v>58</v>
      </c>
      <c r="D138" s="21" t="s">
        <v>88</v>
      </c>
      <c r="E138" s="66">
        <v>222</v>
      </c>
      <c r="F138" s="40">
        <v>110</v>
      </c>
      <c r="G138" s="47">
        <f t="shared" si="57"/>
        <v>332</v>
      </c>
      <c r="H138" s="50">
        <f t="shared" si="55"/>
        <v>222</v>
      </c>
      <c r="I138" s="28">
        <f t="shared" si="29"/>
        <v>289.78750000000002</v>
      </c>
      <c r="J138" s="28">
        <f t="shared" si="32"/>
        <v>64332.825000000004</v>
      </c>
      <c r="K138" s="41">
        <v>15</v>
      </c>
      <c r="L138" s="34">
        <f t="shared" si="33"/>
        <v>4288.8550000000005</v>
      </c>
      <c r="M138" s="28">
        <v>1329.64</v>
      </c>
      <c r="N138" s="42">
        <v>0.25</v>
      </c>
      <c r="O138" s="34">
        <f t="shared" si="34"/>
        <v>1404.6237500000002</v>
      </c>
      <c r="P138" s="42">
        <v>1.54</v>
      </c>
      <c r="Q138" s="34">
        <f t="shared" si="35"/>
        <v>8652.4823000000015</v>
      </c>
      <c r="R138" s="34">
        <f t="shared" si="36"/>
        <v>15675.601050000003</v>
      </c>
      <c r="S138" s="42">
        <v>0.03</v>
      </c>
      <c r="T138" s="34">
        <f t="shared" si="37"/>
        <v>470.26803150000006</v>
      </c>
      <c r="U138" s="34">
        <f t="shared" si="38"/>
        <v>16145.869081500003</v>
      </c>
      <c r="V138" s="43">
        <v>0</v>
      </c>
      <c r="W138" s="34">
        <v>0</v>
      </c>
      <c r="X138" s="36">
        <f t="shared" si="39"/>
        <v>16145.869081500003</v>
      </c>
      <c r="Y138" s="36">
        <f t="shared" si="40"/>
        <v>16100</v>
      </c>
      <c r="Z138" s="29">
        <f t="shared" si="50"/>
        <v>19320</v>
      </c>
      <c r="AA138" s="40">
        <f>F138</f>
        <v>110</v>
      </c>
      <c r="AB138" s="28">
        <f t="shared" si="30"/>
        <v>18.399999999999999</v>
      </c>
      <c r="AC138" s="34"/>
      <c r="AD138" s="34">
        <f t="shared" si="41"/>
        <v>2023.9999999999998</v>
      </c>
      <c r="AE138" s="43">
        <v>0.27100000000000002</v>
      </c>
      <c r="AF138" s="34">
        <f t="shared" si="42"/>
        <v>548.50400000000002</v>
      </c>
      <c r="AG138" s="43">
        <v>0</v>
      </c>
      <c r="AH138" s="34">
        <f t="shared" si="43"/>
        <v>0</v>
      </c>
      <c r="AI138" s="34">
        <f t="shared" si="44"/>
        <v>2572.5039999999999</v>
      </c>
      <c r="AJ138" s="34">
        <v>0</v>
      </c>
      <c r="AK138" s="42">
        <v>0.03</v>
      </c>
      <c r="AL138" s="34">
        <f t="shared" si="45"/>
        <v>77.175119999999993</v>
      </c>
      <c r="AM138" s="34">
        <f t="shared" si="46"/>
        <v>2649.6791199999998</v>
      </c>
      <c r="AN138" s="43">
        <v>0</v>
      </c>
      <c r="AO138" s="34">
        <f t="shared" si="47"/>
        <v>0</v>
      </c>
      <c r="AP138" s="34">
        <f t="shared" si="48"/>
        <v>2649.6791199999998</v>
      </c>
      <c r="AQ138" s="34">
        <f t="shared" si="49"/>
        <v>2600</v>
      </c>
      <c r="AR138" s="57"/>
      <c r="AS138" s="40"/>
      <c r="AT138" s="28">
        <f>(323.2*0.67)+(96.5*2.3*0.33)</f>
        <v>289.78750000000002</v>
      </c>
      <c r="AU138" s="34"/>
      <c r="AV138" s="28">
        <f>(AT138*AS138)/15</f>
        <v>0</v>
      </c>
      <c r="AW138" s="42">
        <v>0.25</v>
      </c>
      <c r="AX138" s="34">
        <f>AV138*AW138</f>
        <v>0</v>
      </c>
      <c r="AY138" s="43">
        <v>0</v>
      </c>
      <c r="AZ138" s="34">
        <f>AV138*AY138</f>
        <v>0</v>
      </c>
      <c r="BA138" s="34">
        <f>AV138+AX138+AZ138</f>
        <v>0</v>
      </c>
      <c r="BB138" s="34">
        <v>0</v>
      </c>
      <c r="BC138" s="43">
        <v>0.03</v>
      </c>
      <c r="BD138" s="34">
        <f>(BA138+BB138)*BC138</f>
        <v>0</v>
      </c>
      <c r="BE138" s="34">
        <f>BA138+BB138+BD138</f>
        <v>0</v>
      </c>
      <c r="BF138" s="43">
        <v>0</v>
      </c>
      <c r="BG138" s="34">
        <f>BE138*BF138</f>
        <v>0</v>
      </c>
      <c r="BH138" s="34">
        <f>BE138+BG138</f>
        <v>0</v>
      </c>
      <c r="BI138" s="120"/>
      <c r="BJ138" s="28">
        <f t="shared" si="51"/>
        <v>3120</v>
      </c>
    </row>
    <row r="139" spans="1:62" s="46" customFormat="1" ht="15" customHeight="1" x14ac:dyDescent="0.25">
      <c r="A139" s="103">
        <v>121</v>
      </c>
      <c r="B139" s="51" t="s">
        <v>348</v>
      </c>
      <c r="C139" s="21" t="s">
        <v>60</v>
      </c>
      <c r="D139" s="21" t="s">
        <v>88</v>
      </c>
      <c r="E139" s="66">
        <v>84</v>
      </c>
      <c r="F139" s="40">
        <v>66</v>
      </c>
      <c r="G139" s="47">
        <f t="shared" si="57"/>
        <v>150</v>
      </c>
      <c r="H139" s="50">
        <f t="shared" si="55"/>
        <v>84</v>
      </c>
      <c r="I139" s="28">
        <f t="shared" si="29"/>
        <v>289.78750000000002</v>
      </c>
      <c r="J139" s="28">
        <f t="shared" si="32"/>
        <v>24342.15</v>
      </c>
      <c r="K139" s="41">
        <v>15</v>
      </c>
      <c r="L139" s="34">
        <f t="shared" si="33"/>
        <v>1622.8100000000002</v>
      </c>
      <c r="M139" s="28">
        <v>1303.5733333333333</v>
      </c>
      <c r="N139" s="42">
        <v>0.25</v>
      </c>
      <c r="O139" s="34">
        <f t="shared" si="34"/>
        <v>731.5958333333333</v>
      </c>
      <c r="P139" s="42">
        <v>1.54</v>
      </c>
      <c r="Q139" s="34">
        <f t="shared" si="35"/>
        <v>4506.6303333333335</v>
      </c>
      <c r="R139" s="34">
        <f t="shared" si="36"/>
        <v>8164.6095000000005</v>
      </c>
      <c r="S139" s="42">
        <v>0.03</v>
      </c>
      <c r="T139" s="34">
        <f t="shared" si="37"/>
        <v>244.93828500000001</v>
      </c>
      <c r="U139" s="34">
        <f t="shared" si="38"/>
        <v>8409.5477850000007</v>
      </c>
      <c r="V139" s="43">
        <v>0</v>
      </c>
      <c r="W139" s="34">
        <v>0</v>
      </c>
      <c r="X139" s="36">
        <f t="shared" si="39"/>
        <v>8409.5477850000007</v>
      </c>
      <c r="Y139" s="36">
        <f t="shared" si="40"/>
        <v>8400</v>
      </c>
      <c r="Z139" s="29">
        <f t="shared" si="50"/>
        <v>10080</v>
      </c>
      <c r="AA139" s="40">
        <f>F139</f>
        <v>66</v>
      </c>
      <c r="AB139" s="28">
        <f t="shared" si="30"/>
        <v>18.399999999999999</v>
      </c>
      <c r="AC139" s="34"/>
      <c r="AD139" s="34">
        <f t="shared" si="41"/>
        <v>1214.3999999999999</v>
      </c>
      <c r="AE139" s="43">
        <v>0.27100000000000002</v>
      </c>
      <c r="AF139" s="34">
        <f t="shared" si="42"/>
        <v>329.10239999999999</v>
      </c>
      <c r="AG139" s="43">
        <v>0</v>
      </c>
      <c r="AH139" s="34">
        <f t="shared" si="43"/>
        <v>0</v>
      </c>
      <c r="AI139" s="34">
        <f t="shared" si="44"/>
        <v>1543.5023999999999</v>
      </c>
      <c r="AJ139" s="34">
        <v>0</v>
      </c>
      <c r="AK139" s="42">
        <v>0.03</v>
      </c>
      <c r="AL139" s="34">
        <f t="shared" si="45"/>
        <v>46.305071999999996</v>
      </c>
      <c r="AM139" s="34">
        <f t="shared" si="46"/>
        <v>1589.807472</v>
      </c>
      <c r="AN139" s="43">
        <v>0</v>
      </c>
      <c r="AO139" s="34">
        <f t="shared" si="47"/>
        <v>0</v>
      </c>
      <c r="AP139" s="34">
        <f t="shared" si="48"/>
        <v>1589.807472</v>
      </c>
      <c r="AQ139" s="34">
        <f t="shared" si="49"/>
        <v>1600</v>
      </c>
      <c r="AR139" s="57"/>
      <c r="AS139" s="40"/>
      <c r="AT139" s="28">
        <f>(323.2*0.67)+(96.5*2.3*0.33)</f>
        <v>289.78750000000002</v>
      </c>
      <c r="AU139" s="34"/>
      <c r="AV139" s="28">
        <f>(AT139*AS139)/15</f>
        <v>0</v>
      </c>
      <c r="AW139" s="42">
        <v>0.25</v>
      </c>
      <c r="AX139" s="34">
        <f>AV139*AW139</f>
        <v>0</v>
      </c>
      <c r="AY139" s="43">
        <v>0</v>
      </c>
      <c r="AZ139" s="34">
        <f>AV139*AY139</f>
        <v>0</v>
      </c>
      <c r="BA139" s="34">
        <f>AV139+AX139+AZ139</f>
        <v>0</v>
      </c>
      <c r="BB139" s="34">
        <v>0</v>
      </c>
      <c r="BC139" s="43">
        <v>0.03</v>
      </c>
      <c r="BD139" s="34">
        <f>(BA139+BB139)*BC139</f>
        <v>0</v>
      </c>
      <c r="BE139" s="34">
        <f>BA139+BB139+BD139</f>
        <v>0</v>
      </c>
      <c r="BF139" s="43">
        <v>0</v>
      </c>
      <c r="BG139" s="34">
        <f>BE139*BF139</f>
        <v>0</v>
      </c>
      <c r="BH139" s="34">
        <f>BE139+BG139</f>
        <v>0</v>
      </c>
      <c r="BI139" s="120"/>
      <c r="BJ139" s="28">
        <f t="shared" si="51"/>
        <v>1920</v>
      </c>
    </row>
    <row r="140" spans="1:62" s="46" customFormat="1" ht="15" x14ac:dyDescent="0.25">
      <c r="A140" s="103">
        <v>122</v>
      </c>
      <c r="B140" s="51" t="s">
        <v>369</v>
      </c>
      <c r="C140" s="21" t="s">
        <v>58</v>
      </c>
      <c r="D140" s="21" t="s">
        <v>104</v>
      </c>
      <c r="E140" s="22">
        <v>190</v>
      </c>
      <c r="F140" s="40">
        <v>95</v>
      </c>
      <c r="G140" s="24">
        <f t="shared" si="57"/>
        <v>285</v>
      </c>
      <c r="H140" s="50">
        <v>190</v>
      </c>
      <c r="I140" s="28">
        <f t="shared" si="29"/>
        <v>289.78750000000002</v>
      </c>
      <c r="J140" s="28">
        <f t="shared" si="32"/>
        <v>55059.625000000007</v>
      </c>
      <c r="K140" s="41">
        <v>15</v>
      </c>
      <c r="L140" s="34">
        <f t="shared" si="33"/>
        <v>3670.6416666666673</v>
      </c>
      <c r="M140" s="28">
        <v>1303.5733333333333</v>
      </c>
      <c r="N140" s="42">
        <v>0.25</v>
      </c>
      <c r="O140" s="34">
        <f t="shared" si="34"/>
        <v>1243.55375</v>
      </c>
      <c r="P140" s="42">
        <v>1.54</v>
      </c>
      <c r="Q140" s="34">
        <f t="shared" si="35"/>
        <v>7660.2911000000004</v>
      </c>
      <c r="R140" s="34">
        <f t="shared" si="36"/>
        <v>13878.059850000001</v>
      </c>
      <c r="S140" s="42">
        <v>0.03</v>
      </c>
      <c r="T140" s="34">
        <f t="shared" si="37"/>
        <v>416.34179550000005</v>
      </c>
      <c r="U140" s="34">
        <f t="shared" si="38"/>
        <v>14294.401645500002</v>
      </c>
      <c r="V140" s="43">
        <v>0</v>
      </c>
      <c r="W140" s="34">
        <v>0</v>
      </c>
      <c r="X140" s="36">
        <f t="shared" si="39"/>
        <v>14294.401645500002</v>
      </c>
      <c r="Y140" s="36">
        <f t="shared" si="40"/>
        <v>14300</v>
      </c>
      <c r="Z140" s="29">
        <f t="shared" si="50"/>
        <v>17160</v>
      </c>
      <c r="AA140" s="40">
        <v>95</v>
      </c>
      <c r="AB140" s="28">
        <f t="shared" si="30"/>
        <v>18.399999999999999</v>
      </c>
      <c r="AC140" s="34"/>
      <c r="AD140" s="34">
        <f t="shared" si="41"/>
        <v>1747.9999999999998</v>
      </c>
      <c r="AE140" s="43">
        <v>0.27100000000000002</v>
      </c>
      <c r="AF140" s="34">
        <f t="shared" si="42"/>
        <v>473.70799999999997</v>
      </c>
      <c r="AG140" s="43">
        <v>0</v>
      </c>
      <c r="AH140" s="34">
        <f t="shared" si="43"/>
        <v>0</v>
      </c>
      <c r="AI140" s="34">
        <f t="shared" si="44"/>
        <v>2221.7079999999996</v>
      </c>
      <c r="AJ140" s="34">
        <v>0</v>
      </c>
      <c r="AK140" s="42">
        <v>0.03</v>
      </c>
      <c r="AL140" s="34">
        <f t="shared" si="45"/>
        <v>66.651239999999987</v>
      </c>
      <c r="AM140" s="34">
        <f t="shared" si="46"/>
        <v>2288.3592399999998</v>
      </c>
      <c r="AN140" s="43">
        <v>0</v>
      </c>
      <c r="AO140" s="34">
        <f t="shared" si="47"/>
        <v>0</v>
      </c>
      <c r="AP140" s="34">
        <f t="shared" si="48"/>
        <v>2288.3592399999998</v>
      </c>
      <c r="AQ140" s="34">
        <f t="shared" si="49"/>
        <v>2300</v>
      </c>
      <c r="AR140" s="30"/>
      <c r="AS140" s="40"/>
      <c r="AT140" s="28"/>
      <c r="AU140" s="34"/>
      <c r="AV140" s="28"/>
      <c r="AW140" s="42"/>
      <c r="AX140" s="34"/>
      <c r="AY140" s="43"/>
      <c r="AZ140" s="34"/>
      <c r="BA140" s="34"/>
      <c r="BB140" s="34"/>
      <c r="BC140" s="43"/>
      <c r="BD140" s="34"/>
      <c r="BE140" s="34"/>
      <c r="BF140" s="43"/>
      <c r="BG140" s="34"/>
      <c r="BH140" s="34"/>
      <c r="BI140" s="120"/>
      <c r="BJ140" s="28">
        <f t="shared" si="51"/>
        <v>2760</v>
      </c>
    </row>
    <row r="141" spans="1:62" s="46" customFormat="1" ht="15" x14ac:dyDescent="0.25">
      <c r="A141" s="103">
        <v>123</v>
      </c>
      <c r="B141" s="51" t="s">
        <v>352</v>
      </c>
      <c r="C141" s="21" t="s">
        <v>58</v>
      </c>
      <c r="D141" s="21" t="s">
        <v>106</v>
      </c>
      <c r="E141" s="66">
        <v>260</v>
      </c>
      <c r="F141" s="40">
        <v>190</v>
      </c>
      <c r="G141" s="47">
        <f t="shared" si="57"/>
        <v>450</v>
      </c>
      <c r="H141" s="50">
        <f>E141</f>
        <v>260</v>
      </c>
      <c r="I141" s="28">
        <f t="shared" si="29"/>
        <v>289.78750000000002</v>
      </c>
      <c r="J141" s="28">
        <f t="shared" si="32"/>
        <v>75344.75</v>
      </c>
      <c r="K141" s="41">
        <v>15</v>
      </c>
      <c r="L141" s="34">
        <f t="shared" si="33"/>
        <v>5022.9833333333336</v>
      </c>
      <c r="M141" s="28">
        <v>1329.6433333333332</v>
      </c>
      <c r="N141" s="42">
        <v>0.25</v>
      </c>
      <c r="O141" s="34">
        <f t="shared" si="34"/>
        <v>1588.1566666666668</v>
      </c>
      <c r="P141" s="42">
        <v>1.54</v>
      </c>
      <c r="Q141" s="34">
        <f t="shared" si="35"/>
        <v>9783.0450666666675</v>
      </c>
      <c r="R141" s="34">
        <f t="shared" si="36"/>
        <v>17723.828400000002</v>
      </c>
      <c r="S141" s="42">
        <v>0.03</v>
      </c>
      <c r="T141" s="34">
        <f t="shared" si="37"/>
        <v>531.71485200000006</v>
      </c>
      <c r="U141" s="34">
        <f t="shared" si="38"/>
        <v>18255.543252000003</v>
      </c>
      <c r="V141" s="43">
        <v>0</v>
      </c>
      <c r="W141" s="34">
        <v>0</v>
      </c>
      <c r="X141" s="36">
        <f t="shared" si="39"/>
        <v>18255.543252000003</v>
      </c>
      <c r="Y141" s="36">
        <f t="shared" si="40"/>
        <v>18300</v>
      </c>
      <c r="Z141" s="29">
        <f t="shared" si="50"/>
        <v>21960</v>
      </c>
      <c r="AA141" s="40">
        <v>190</v>
      </c>
      <c r="AB141" s="28">
        <f t="shared" si="30"/>
        <v>18.399999999999999</v>
      </c>
      <c r="AC141" s="34"/>
      <c r="AD141" s="34">
        <f t="shared" si="41"/>
        <v>3495.9999999999995</v>
      </c>
      <c r="AE141" s="43">
        <v>0.27100000000000002</v>
      </c>
      <c r="AF141" s="34">
        <f t="shared" si="42"/>
        <v>947.41599999999994</v>
      </c>
      <c r="AG141" s="43">
        <v>0</v>
      </c>
      <c r="AH141" s="34">
        <f t="shared" si="43"/>
        <v>0</v>
      </c>
      <c r="AI141" s="34">
        <f t="shared" si="44"/>
        <v>4443.4159999999993</v>
      </c>
      <c r="AJ141" s="34">
        <v>0</v>
      </c>
      <c r="AK141" s="42">
        <v>0.03</v>
      </c>
      <c r="AL141" s="34">
        <f t="shared" si="45"/>
        <v>133.30247999999997</v>
      </c>
      <c r="AM141" s="34">
        <f t="shared" si="46"/>
        <v>4576.7184799999995</v>
      </c>
      <c r="AN141" s="43">
        <v>0</v>
      </c>
      <c r="AO141" s="34">
        <f t="shared" si="47"/>
        <v>0</v>
      </c>
      <c r="AP141" s="34">
        <f t="shared" si="48"/>
        <v>4576.7184799999995</v>
      </c>
      <c r="AQ141" s="34">
        <f t="shared" si="49"/>
        <v>4600</v>
      </c>
      <c r="AR141" s="57"/>
      <c r="AS141" s="40"/>
      <c r="AT141" s="28">
        <f>(323.2*0.67)+(96.5*2.3*0.33)</f>
        <v>289.78750000000002</v>
      </c>
      <c r="AU141" s="34"/>
      <c r="AV141" s="28">
        <f>(AT141*AS141)/15</f>
        <v>0</v>
      </c>
      <c r="AW141" s="42">
        <v>0.25</v>
      </c>
      <c r="AX141" s="34">
        <f>AV141*AW141</f>
        <v>0</v>
      </c>
      <c r="AY141" s="43">
        <v>0</v>
      </c>
      <c r="AZ141" s="34">
        <f>AV141*AY141</f>
        <v>0</v>
      </c>
      <c r="BA141" s="34">
        <f>AV141+AX141+AZ141</f>
        <v>0</v>
      </c>
      <c r="BB141" s="34">
        <v>0</v>
      </c>
      <c r="BC141" s="43">
        <v>0.03</v>
      </c>
      <c r="BD141" s="34">
        <f>(BA141+BB141)*BC141</f>
        <v>0</v>
      </c>
      <c r="BE141" s="34">
        <f>BA141+BB141+BD141</f>
        <v>0</v>
      </c>
      <c r="BF141" s="43">
        <v>0</v>
      </c>
      <c r="BG141" s="34">
        <f>BE141*BF141</f>
        <v>0</v>
      </c>
      <c r="BH141" s="34">
        <f>BE141+BG141</f>
        <v>0</v>
      </c>
      <c r="BI141" s="120"/>
      <c r="BJ141" s="28">
        <f t="shared" si="51"/>
        <v>5520</v>
      </c>
    </row>
    <row r="142" spans="1:62" s="46" customFormat="1" ht="15" x14ac:dyDescent="0.25">
      <c r="A142" s="103">
        <v>124</v>
      </c>
      <c r="B142" s="51" t="s">
        <v>351</v>
      </c>
      <c r="C142" s="21" t="s">
        <v>58</v>
      </c>
      <c r="D142" s="21" t="s">
        <v>88</v>
      </c>
      <c r="E142" s="22">
        <v>260</v>
      </c>
      <c r="F142" s="40">
        <v>190</v>
      </c>
      <c r="G142" s="47">
        <f t="shared" si="57"/>
        <v>450</v>
      </c>
      <c r="H142" s="50">
        <f>E142</f>
        <v>260</v>
      </c>
      <c r="I142" s="28">
        <f t="shared" si="29"/>
        <v>289.78750000000002</v>
      </c>
      <c r="J142" s="28">
        <f t="shared" si="32"/>
        <v>75344.75</v>
      </c>
      <c r="K142" s="41">
        <v>15</v>
      </c>
      <c r="L142" s="34">
        <f t="shared" si="33"/>
        <v>5022.9833333333336</v>
      </c>
      <c r="M142" s="28">
        <v>1329.6433333333332</v>
      </c>
      <c r="N142" s="42">
        <v>0.25</v>
      </c>
      <c r="O142" s="34">
        <f t="shared" si="34"/>
        <v>1588.1566666666668</v>
      </c>
      <c r="P142" s="42">
        <v>1.54</v>
      </c>
      <c r="Q142" s="34">
        <f t="shared" si="35"/>
        <v>9783.0450666666675</v>
      </c>
      <c r="R142" s="34">
        <f t="shared" si="36"/>
        <v>17723.828400000002</v>
      </c>
      <c r="S142" s="42">
        <v>0.03</v>
      </c>
      <c r="T142" s="34">
        <f t="shared" si="37"/>
        <v>531.71485200000006</v>
      </c>
      <c r="U142" s="34">
        <f t="shared" si="38"/>
        <v>18255.543252000003</v>
      </c>
      <c r="V142" s="43">
        <v>0</v>
      </c>
      <c r="W142" s="34">
        <v>0</v>
      </c>
      <c r="X142" s="36">
        <f t="shared" si="39"/>
        <v>18255.543252000003</v>
      </c>
      <c r="Y142" s="36">
        <f t="shared" si="40"/>
        <v>18300</v>
      </c>
      <c r="Z142" s="29">
        <f t="shared" si="50"/>
        <v>21960</v>
      </c>
      <c r="AA142" s="40">
        <v>190</v>
      </c>
      <c r="AB142" s="28">
        <f t="shared" si="30"/>
        <v>18.399999999999999</v>
      </c>
      <c r="AC142" s="34"/>
      <c r="AD142" s="34">
        <f t="shared" si="41"/>
        <v>3495.9999999999995</v>
      </c>
      <c r="AE142" s="43">
        <v>0.27100000000000002</v>
      </c>
      <c r="AF142" s="34">
        <f t="shared" si="42"/>
        <v>947.41599999999994</v>
      </c>
      <c r="AG142" s="43">
        <v>0</v>
      </c>
      <c r="AH142" s="34">
        <f t="shared" si="43"/>
        <v>0</v>
      </c>
      <c r="AI142" s="34">
        <f t="shared" si="44"/>
        <v>4443.4159999999993</v>
      </c>
      <c r="AJ142" s="34">
        <v>0</v>
      </c>
      <c r="AK142" s="42">
        <v>0.03</v>
      </c>
      <c r="AL142" s="34">
        <f t="shared" si="45"/>
        <v>133.30247999999997</v>
      </c>
      <c r="AM142" s="34">
        <f t="shared" si="46"/>
        <v>4576.7184799999995</v>
      </c>
      <c r="AN142" s="43">
        <v>0</v>
      </c>
      <c r="AO142" s="34">
        <f t="shared" si="47"/>
        <v>0</v>
      </c>
      <c r="AP142" s="34">
        <f t="shared" si="48"/>
        <v>4576.7184799999995</v>
      </c>
      <c r="AQ142" s="34">
        <f t="shared" si="49"/>
        <v>4600</v>
      </c>
      <c r="AR142" s="57"/>
      <c r="AS142" s="40"/>
      <c r="AT142" s="28"/>
      <c r="AU142" s="34"/>
      <c r="AV142" s="28"/>
      <c r="AW142" s="42"/>
      <c r="AX142" s="34"/>
      <c r="AY142" s="43"/>
      <c r="AZ142" s="34"/>
      <c r="BA142" s="34"/>
      <c r="BB142" s="34"/>
      <c r="BC142" s="43"/>
      <c r="BD142" s="34"/>
      <c r="BE142" s="34"/>
      <c r="BF142" s="43"/>
      <c r="BG142" s="34"/>
      <c r="BH142" s="34"/>
      <c r="BI142" s="120"/>
      <c r="BJ142" s="28">
        <f t="shared" si="51"/>
        <v>5520</v>
      </c>
    </row>
    <row r="143" spans="1:62" s="46" customFormat="1" ht="15" customHeight="1" x14ac:dyDescent="0.25">
      <c r="A143" s="103">
        <v>125</v>
      </c>
      <c r="B143" s="51" t="s">
        <v>368</v>
      </c>
      <c r="C143" s="21" t="s">
        <v>58</v>
      </c>
      <c r="D143" s="21" t="s">
        <v>56</v>
      </c>
      <c r="E143" s="22">
        <v>242</v>
      </c>
      <c r="F143" s="40">
        <v>272</v>
      </c>
      <c r="G143" s="24">
        <f t="shared" si="57"/>
        <v>514</v>
      </c>
      <c r="H143" s="50">
        <f>E143</f>
        <v>242</v>
      </c>
      <c r="I143" s="28">
        <f t="shared" si="29"/>
        <v>289.78750000000002</v>
      </c>
      <c r="J143" s="28">
        <f t="shared" si="32"/>
        <v>70128.575000000012</v>
      </c>
      <c r="K143" s="41">
        <v>15</v>
      </c>
      <c r="L143" s="34">
        <f t="shared" si="33"/>
        <v>4675.2383333333337</v>
      </c>
      <c r="M143" s="28">
        <v>1355.7133333333331</v>
      </c>
      <c r="N143" s="42">
        <v>0.25</v>
      </c>
      <c r="O143" s="34">
        <f t="shared" si="34"/>
        <v>1507.7379166666667</v>
      </c>
      <c r="P143" s="42">
        <v>1.54</v>
      </c>
      <c r="Q143" s="34">
        <f t="shared" si="35"/>
        <v>9287.6655666666666</v>
      </c>
      <c r="R143" s="34">
        <f t="shared" si="36"/>
        <v>16826.355149999999</v>
      </c>
      <c r="S143" s="42">
        <v>0.03</v>
      </c>
      <c r="T143" s="34">
        <f t="shared" si="37"/>
        <v>504.79065449999996</v>
      </c>
      <c r="U143" s="34">
        <f t="shared" si="38"/>
        <v>17331.1458045</v>
      </c>
      <c r="V143" s="43">
        <v>0</v>
      </c>
      <c r="W143" s="34">
        <v>0</v>
      </c>
      <c r="X143" s="36">
        <f t="shared" si="39"/>
        <v>17331.1458045</v>
      </c>
      <c r="Y143" s="36">
        <f t="shared" si="40"/>
        <v>17300</v>
      </c>
      <c r="Z143" s="29">
        <f t="shared" si="50"/>
        <v>20760</v>
      </c>
      <c r="AA143" s="40">
        <v>272</v>
      </c>
      <c r="AB143" s="28">
        <f t="shared" si="30"/>
        <v>18.399999999999999</v>
      </c>
      <c r="AC143" s="34"/>
      <c r="AD143" s="34">
        <f t="shared" si="41"/>
        <v>5004.7999999999993</v>
      </c>
      <c r="AE143" s="43">
        <v>0.27100000000000002</v>
      </c>
      <c r="AF143" s="34">
        <f t="shared" si="42"/>
        <v>1356.3008</v>
      </c>
      <c r="AG143" s="43">
        <v>0</v>
      </c>
      <c r="AH143" s="34">
        <f t="shared" si="43"/>
        <v>0</v>
      </c>
      <c r="AI143" s="34">
        <f t="shared" si="44"/>
        <v>6361.1007999999993</v>
      </c>
      <c r="AJ143" s="34">
        <v>0</v>
      </c>
      <c r="AK143" s="42">
        <v>0.03</v>
      </c>
      <c r="AL143" s="34">
        <f t="shared" si="45"/>
        <v>190.83302399999997</v>
      </c>
      <c r="AM143" s="34">
        <f t="shared" si="46"/>
        <v>6551.9338239999988</v>
      </c>
      <c r="AN143" s="43">
        <v>0</v>
      </c>
      <c r="AO143" s="34">
        <f t="shared" si="47"/>
        <v>0</v>
      </c>
      <c r="AP143" s="34">
        <f t="shared" si="48"/>
        <v>6551.9338239999988</v>
      </c>
      <c r="AQ143" s="34">
        <f t="shared" si="49"/>
        <v>6600</v>
      </c>
      <c r="AR143" s="30"/>
      <c r="AS143" s="40"/>
      <c r="AT143" s="28"/>
      <c r="AU143" s="34"/>
      <c r="AV143" s="28"/>
      <c r="AW143" s="42"/>
      <c r="AX143" s="34"/>
      <c r="AY143" s="43"/>
      <c r="AZ143" s="34"/>
      <c r="BA143" s="34"/>
      <c r="BB143" s="34"/>
      <c r="BC143" s="43"/>
      <c r="BD143" s="34"/>
      <c r="BE143" s="34"/>
      <c r="BF143" s="43"/>
      <c r="BG143" s="34"/>
      <c r="BH143" s="34"/>
      <c r="BI143" s="120"/>
      <c r="BJ143" s="28">
        <f t="shared" si="51"/>
        <v>7920</v>
      </c>
    </row>
    <row r="144" spans="1:62" s="46" customFormat="1" ht="15" customHeight="1" x14ac:dyDescent="0.25">
      <c r="A144" s="103">
        <v>126</v>
      </c>
      <c r="B144" s="51" t="s">
        <v>368</v>
      </c>
      <c r="C144" s="21" t="s">
        <v>60</v>
      </c>
      <c r="D144" s="21" t="s">
        <v>56</v>
      </c>
      <c r="E144" s="22">
        <v>188</v>
      </c>
      <c r="F144" s="40">
        <v>248</v>
      </c>
      <c r="G144" s="24">
        <f t="shared" si="57"/>
        <v>436</v>
      </c>
      <c r="H144" s="50">
        <f>E144</f>
        <v>188</v>
      </c>
      <c r="I144" s="28">
        <f t="shared" si="29"/>
        <v>289.78750000000002</v>
      </c>
      <c r="J144" s="28">
        <f t="shared" si="32"/>
        <v>54480.05</v>
      </c>
      <c r="K144" s="41">
        <v>15</v>
      </c>
      <c r="L144" s="34">
        <f t="shared" si="33"/>
        <v>3632.0033333333336</v>
      </c>
      <c r="M144" s="28">
        <v>1355.7133333333331</v>
      </c>
      <c r="N144" s="42">
        <v>0.25</v>
      </c>
      <c r="O144" s="34">
        <f t="shared" si="34"/>
        <v>1246.9291666666668</v>
      </c>
      <c r="P144" s="42">
        <v>1.54</v>
      </c>
      <c r="Q144" s="34">
        <f t="shared" si="35"/>
        <v>7681.0836666666673</v>
      </c>
      <c r="R144" s="34">
        <f t="shared" si="36"/>
        <v>13915.729500000001</v>
      </c>
      <c r="S144" s="42">
        <v>0.03</v>
      </c>
      <c r="T144" s="34">
        <f t="shared" si="37"/>
        <v>417.47188500000004</v>
      </c>
      <c r="U144" s="34">
        <f t="shared" si="38"/>
        <v>14333.201385000002</v>
      </c>
      <c r="V144" s="43">
        <v>0</v>
      </c>
      <c r="W144" s="34">
        <v>0</v>
      </c>
      <c r="X144" s="36">
        <f t="shared" si="39"/>
        <v>14333.201385000002</v>
      </c>
      <c r="Y144" s="36">
        <f t="shared" si="40"/>
        <v>14300</v>
      </c>
      <c r="Z144" s="29">
        <f t="shared" si="50"/>
        <v>17160</v>
      </c>
      <c r="AA144" s="40">
        <v>248</v>
      </c>
      <c r="AB144" s="28">
        <f t="shared" si="30"/>
        <v>18.399999999999999</v>
      </c>
      <c r="AC144" s="34"/>
      <c r="AD144" s="34">
        <f t="shared" si="41"/>
        <v>4563.2</v>
      </c>
      <c r="AE144" s="43">
        <v>0.27100000000000002</v>
      </c>
      <c r="AF144" s="34">
        <f t="shared" si="42"/>
        <v>1236.6272000000001</v>
      </c>
      <c r="AG144" s="43">
        <v>0</v>
      </c>
      <c r="AH144" s="34">
        <f t="shared" si="43"/>
        <v>0</v>
      </c>
      <c r="AI144" s="34">
        <f t="shared" si="44"/>
        <v>5799.8271999999997</v>
      </c>
      <c r="AJ144" s="34">
        <v>0</v>
      </c>
      <c r="AK144" s="42">
        <v>0.03</v>
      </c>
      <c r="AL144" s="34">
        <f t="shared" si="45"/>
        <v>173.99481599999999</v>
      </c>
      <c r="AM144" s="34">
        <f t="shared" si="46"/>
        <v>5973.8220160000001</v>
      </c>
      <c r="AN144" s="43">
        <v>0</v>
      </c>
      <c r="AO144" s="34">
        <f t="shared" si="47"/>
        <v>0</v>
      </c>
      <c r="AP144" s="34">
        <f t="shared" si="48"/>
        <v>5973.8220160000001</v>
      </c>
      <c r="AQ144" s="34">
        <f t="shared" si="49"/>
        <v>6000</v>
      </c>
      <c r="AR144" s="30"/>
      <c r="AS144" s="40"/>
      <c r="AT144" s="28"/>
      <c r="AU144" s="34"/>
      <c r="AV144" s="28"/>
      <c r="AW144" s="42"/>
      <c r="AX144" s="34"/>
      <c r="AY144" s="43"/>
      <c r="AZ144" s="34"/>
      <c r="BA144" s="34"/>
      <c r="BB144" s="34"/>
      <c r="BC144" s="43"/>
      <c r="BD144" s="34"/>
      <c r="BE144" s="34"/>
      <c r="BF144" s="43"/>
      <c r="BG144" s="34"/>
      <c r="BH144" s="34"/>
      <c r="BI144" s="120"/>
      <c r="BJ144" s="28">
        <f t="shared" si="51"/>
        <v>7200</v>
      </c>
    </row>
    <row r="145" spans="1:62" s="46" customFormat="1" ht="15" x14ac:dyDescent="0.25">
      <c r="A145" s="103">
        <v>127</v>
      </c>
      <c r="B145" s="51" t="s">
        <v>420</v>
      </c>
      <c r="C145" s="73" t="s">
        <v>58</v>
      </c>
      <c r="D145" s="73" t="s">
        <v>56</v>
      </c>
      <c r="E145" s="74">
        <v>194</v>
      </c>
      <c r="F145" s="75">
        <v>228</v>
      </c>
      <c r="G145" s="76">
        <f t="shared" si="57"/>
        <v>422</v>
      </c>
      <c r="H145" s="84">
        <v>194</v>
      </c>
      <c r="I145" s="77">
        <f t="shared" si="29"/>
        <v>289.78750000000002</v>
      </c>
      <c r="J145" s="77">
        <f t="shared" si="32"/>
        <v>56218.775000000001</v>
      </c>
      <c r="K145" s="78">
        <v>15</v>
      </c>
      <c r="L145" s="79">
        <f t="shared" si="33"/>
        <v>3747.9183333333335</v>
      </c>
      <c r="M145" s="77">
        <v>1355.7133333333331</v>
      </c>
      <c r="N145" s="80">
        <v>0.25</v>
      </c>
      <c r="O145" s="79">
        <f t="shared" si="34"/>
        <v>1275.9079166666666</v>
      </c>
      <c r="P145" s="80">
        <v>1.54</v>
      </c>
      <c r="Q145" s="79">
        <f t="shared" si="35"/>
        <v>7859.5927666666657</v>
      </c>
      <c r="R145" s="79">
        <f t="shared" si="36"/>
        <v>14239.13235</v>
      </c>
      <c r="S145" s="80">
        <v>0.03</v>
      </c>
      <c r="T145" s="79">
        <f t="shared" si="37"/>
        <v>427.1739705</v>
      </c>
      <c r="U145" s="79">
        <f t="shared" si="38"/>
        <v>14666.3063205</v>
      </c>
      <c r="V145" s="81">
        <v>0</v>
      </c>
      <c r="W145" s="79">
        <v>0</v>
      </c>
      <c r="X145" s="82">
        <f t="shared" si="39"/>
        <v>14666.3063205</v>
      </c>
      <c r="Y145" s="82">
        <f t="shared" si="40"/>
        <v>14700</v>
      </c>
      <c r="Z145" s="29">
        <f t="shared" si="50"/>
        <v>17640</v>
      </c>
      <c r="AA145" s="75">
        <v>228</v>
      </c>
      <c r="AB145" s="77">
        <f t="shared" si="30"/>
        <v>18.399999999999999</v>
      </c>
      <c r="AC145" s="79"/>
      <c r="AD145" s="79">
        <f t="shared" si="41"/>
        <v>4195.2</v>
      </c>
      <c r="AE145" s="81">
        <v>0.27100000000000002</v>
      </c>
      <c r="AF145" s="79">
        <f t="shared" si="42"/>
        <v>1136.8992000000001</v>
      </c>
      <c r="AG145" s="81">
        <v>0</v>
      </c>
      <c r="AH145" s="79">
        <f t="shared" si="43"/>
        <v>0</v>
      </c>
      <c r="AI145" s="79">
        <f t="shared" si="44"/>
        <v>5332.0991999999997</v>
      </c>
      <c r="AJ145" s="79">
        <v>0</v>
      </c>
      <c r="AK145" s="80">
        <v>0.03</v>
      </c>
      <c r="AL145" s="79">
        <f t="shared" si="45"/>
        <v>159.962976</v>
      </c>
      <c r="AM145" s="79">
        <f t="shared" si="46"/>
        <v>5492.0621759999995</v>
      </c>
      <c r="AN145" s="81">
        <v>0</v>
      </c>
      <c r="AO145" s="79">
        <f t="shared" si="47"/>
        <v>0</v>
      </c>
      <c r="AP145" s="79">
        <f t="shared" si="48"/>
        <v>5492.0621759999995</v>
      </c>
      <c r="AQ145" s="79">
        <f t="shared" si="49"/>
        <v>5500</v>
      </c>
      <c r="AR145" s="83"/>
      <c r="AS145" s="75"/>
      <c r="AT145" s="77"/>
      <c r="AU145" s="79"/>
      <c r="AV145" s="77"/>
      <c r="AW145" s="80"/>
      <c r="AX145" s="79"/>
      <c r="AY145" s="81"/>
      <c r="AZ145" s="79"/>
      <c r="BA145" s="79"/>
      <c r="BB145" s="79"/>
      <c r="BC145" s="81"/>
      <c r="BD145" s="79"/>
      <c r="BE145" s="79"/>
      <c r="BF145" s="81"/>
      <c r="BG145" s="79"/>
      <c r="BH145" s="79"/>
      <c r="BI145" s="122"/>
      <c r="BJ145" s="28">
        <f t="shared" si="51"/>
        <v>6600</v>
      </c>
    </row>
    <row r="146" spans="1:62" s="46" customFormat="1" ht="15" x14ac:dyDescent="0.25">
      <c r="A146" s="103">
        <v>128</v>
      </c>
      <c r="B146" s="51" t="s">
        <v>420</v>
      </c>
      <c r="C146" s="73" t="s">
        <v>60</v>
      </c>
      <c r="D146" s="73" t="s">
        <v>56</v>
      </c>
      <c r="E146" s="74">
        <v>174</v>
      </c>
      <c r="F146" s="75">
        <v>168</v>
      </c>
      <c r="G146" s="76">
        <f t="shared" si="57"/>
        <v>342</v>
      </c>
      <c r="H146" s="84">
        <v>174</v>
      </c>
      <c r="I146" s="77">
        <f t="shared" si="29"/>
        <v>289.78750000000002</v>
      </c>
      <c r="J146" s="77">
        <f t="shared" si="32"/>
        <v>50423.025000000001</v>
      </c>
      <c r="K146" s="78">
        <v>15</v>
      </c>
      <c r="L146" s="79">
        <f t="shared" si="33"/>
        <v>3361.5350000000003</v>
      </c>
      <c r="M146" s="77">
        <v>1355.7133333333331</v>
      </c>
      <c r="N146" s="80">
        <v>0.25</v>
      </c>
      <c r="O146" s="79">
        <f t="shared" si="34"/>
        <v>1179.3120833333332</v>
      </c>
      <c r="P146" s="80">
        <v>1.54</v>
      </c>
      <c r="Q146" s="79">
        <f t="shared" si="35"/>
        <v>7264.5624333333326</v>
      </c>
      <c r="R146" s="79">
        <f t="shared" si="36"/>
        <v>13161.12285</v>
      </c>
      <c r="S146" s="80">
        <v>0.03</v>
      </c>
      <c r="T146" s="79">
        <f t="shared" si="37"/>
        <v>394.8336855</v>
      </c>
      <c r="U146" s="79">
        <f t="shared" si="38"/>
        <v>13555.9565355</v>
      </c>
      <c r="V146" s="81">
        <v>0</v>
      </c>
      <c r="W146" s="79">
        <v>0</v>
      </c>
      <c r="X146" s="82">
        <f t="shared" si="39"/>
        <v>13555.9565355</v>
      </c>
      <c r="Y146" s="82">
        <f t="shared" si="40"/>
        <v>13600</v>
      </c>
      <c r="Z146" s="29">
        <f t="shared" si="50"/>
        <v>16320</v>
      </c>
      <c r="AA146" s="75">
        <v>168</v>
      </c>
      <c r="AB146" s="77">
        <f t="shared" si="30"/>
        <v>18.399999999999999</v>
      </c>
      <c r="AC146" s="79"/>
      <c r="AD146" s="79">
        <f t="shared" si="41"/>
        <v>3091.2</v>
      </c>
      <c r="AE146" s="81">
        <v>0.27100000000000002</v>
      </c>
      <c r="AF146" s="79">
        <f t="shared" si="42"/>
        <v>837.71519999999998</v>
      </c>
      <c r="AG146" s="81">
        <v>0</v>
      </c>
      <c r="AH146" s="79">
        <f t="shared" si="43"/>
        <v>0</v>
      </c>
      <c r="AI146" s="79">
        <f t="shared" si="44"/>
        <v>3928.9151999999999</v>
      </c>
      <c r="AJ146" s="79">
        <v>0</v>
      </c>
      <c r="AK146" s="80">
        <v>0.03</v>
      </c>
      <c r="AL146" s="79">
        <f t="shared" si="45"/>
        <v>117.86745599999999</v>
      </c>
      <c r="AM146" s="79">
        <f t="shared" si="46"/>
        <v>4046.7826559999999</v>
      </c>
      <c r="AN146" s="81">
        <v>0</v>
      </c>
      <c r="AO146" s="79">
        <f t="shared" si="47"/>
        <v>0</v>
      </c>
      <c r="AP146" s="79">
        <f t="shared" si="48"/>
        <v>4046.7826559999999</v>
      </c>
      <c r="AQ146" s="79">
        <f t="shared" si="49"/>
        <v>4000</v>
      </c>
      <c r="AR146" s="83"/>
      <c r="AS146" s="75"/>
      <c r="AT146" s="77"/>
      <c r="AU146" s="79"/>
      <c r="AV146" s="77"/>
      <c r="AW146" s="80"/>
      <c r="AX146" s="79"/>
      <c r="AY146" s="81"/>
      <c r="AZ146" s="79"/>
      <c r="BA146" s="79"/>
      <c r="BB146" s="79"/>
      <c r="BC146" s="81"/>
      <c r="BD146" s="79"/>
      <c r="BE146" s="79"/>
      <c r="BF146" s="81"/>
      <c r="BG146" s="79"/>
      <c r="BH146" s="79"/>
      <c r="BI146" s="122"/>
      <c r="BJ146" s="28">
        <f t="shared" si="51"/>
        <v>4800</v>
      </c>
    </row>
    <row r="147" spans="1:62" s="46" customFormat="1" ht="15" x14ac:dyDescent="0.25">
      <c r="A147" s="103">
        <v>129</v>
      </c>
      <c r="B147" s="51" t="s">
        <v>107</v>
      </c>
      <c r="C147" s="21" t="s">
        <v>58</v>
      </c>
      <c r="D147" s="22">
        <v>4</v>
      </c>
      <c r="E147" s="21">
        <v>108</v>
      </c>
      <c r="F147" s="23">
        <v>210</v>
      </c>
      <c r="G147" s="47">
        <f t="shared" si="57"/>
        <v>318</v>
      </c>
      <c r="H147" s="50">
        <f t="shared" ref="H147:H189" si="58">E147</f>
        <v>108</v>
      </c>
      <c r="I147" s="28">
        <f t="shared" si="29"/>
        <v>289.78750000000002</v>
      </c>
      <c r="J147" s="28">
        <f t="shared" ref="J147:J209" si="59">E147*I147</f>
        <v>31297.050000000003</v>
      </c>
      <c r="K147" s="41">
        <v>15</v>
      </c>
      <c r="L147" s="28">
        <f t="shared" ref="L147:L209" si="60">J147/K147</f>
        <v>2086.4700000000003</v>
      </c>
      <c r="M147" s="28">
        <v>1355.71</v>
      </c>
      <c r="N147" s="42">
        <v>0.25</v>
      </c>
      <c r="O147" s="28">
        <f t="shared" ref="O147:O209" si="61">(L147+M147)*N147</f>
        <v>860.54500000000007</v>
      </c>
      <c r="P147" s="42">
        <v>1.54</v>
      </c>
      <c r="Q147" s="28">
        <f t="shared" ref="Q147:Q209" si="62">(L147+M147)*P147</f>
        <v>5300.9572000000007</v>
      </c>
      <c r="R147" s="28">
        <f t="shared" ref="R147:R209" si="63">L147+M147+O147+Q147</f>
        <v>9603.6822000000011</v>
      </c>
      <c r="S147" s="42">
        <v>0.03</v>
      </c>
      <c r="T147" s="28">
        <f t="shared" ref="T147:T209" si="64">R147*S147</f>
        <v>288.11046600000003</v>
      </c>
      <c r="U147" s="28">
        <f t="shared" ref="U147:U209" si="65">R147+T147</f>
        <v>9891.7926660000012</v>
      </c>
      <c r="V147" s="42">
        <v>0</v>
      </c>
      <c r="W147" s="28">
        <f t="shared" ref="W147:W154" si="66">U147*V147</f>
        <v>0</v>
      </c>
      <c r="X147" s="29">
        <f t="shared" ref="X147:X209" si="67">U147+W147</f>
        <v>9891.7926660000012</v>
      </c>
      <c r="Y147" s="29">
        <f t="shared" ref="Y147:Y209" si="68">MROUND(X147,100)</f>
        <v>9900</v>
      </c>
      <c r="Z147" s="29">
        <f t="shared" si="50"/>
        <v>11880</v>
      </c>
      <c r="AA147" s="23">
        <v>210</v>
      </c>
      <c r="AB147" s="28">
        <f t="shared" si="30"/>
        <v>18.399999999999999</v>
      </c>
      <c r="AC147" s="34"/>
      <c r="AD147" s="28">
        <f t="shared" ref="AD147:AD209" si="69">AB147*AA147</f>
        <v>3863.9999999999995</v>
      </c>
      <c r="AE147" s="42">
        <v>0.27100000000000002</v>
      </c>
      <c r="AF147" s="28">
        <f t="shared" ref="AF147:AF209" si="70">AD147*AE147</f>
        <v>1047.144</v>
      </c>
      <c r="AG147" s="42">
        <v>0</v>
      </c>
      <c r="AH147" s="28">
        <f t="shared" ref="AH147:AH209" si="71">AD147*AG147</f>
        <v>0</v>
      </c>
      <c r="AI147" s="28">
        <f t="shared" ref="AI147:AI209" si="72">AD147+AF147+AH147</f>
        <v>4911.1439999999993</v>
      </c>
      <c r="AJ147" s="28">
        <v>0</v>
      </c>
      <c r="AK147" s="42">
        <v>0.03</v>
      </c>
      <c r="AL147" s="28">
        <f t="shared" ref="AL147:AL209" si="73">(AI147+AJ147)*AK147</f>
        <v>147.33431999999996</v>
      </c>
      <c r="AM147" s="28">
        <f t="shared" ref="AM147:AM209" si="74">AI147+AJ147+AL147</f>
        <v>5058.4783199999993</v>
      </c>
      <c r="AN147" s="42">
        <v>0</v>
      </c>
      <c r="AO147" s="28">
        <f t="shared" ref="AO147:AO209" si="75">AM147*AN147</f>
        <v>0</v>
      </c>
      <c r="AP147" s="28">
        <f t="shared" ref="AP147:AP209" si="76">AM147+AO147</f>
        <v>5058.4783199999993</v>
      </c>
      <c r="AQ147" s="28">
        <f t="shared" ref="AQ147:AQ209" si="77">MROUND(AP147,100)</f>
        <v>5100</v>
      </c>
      <c r="AR147" s="30" t="s">
        <v>59</v>
      </c>
      <c r="AS147" s="23"/>
      <c r="AT147" s="28"/>
      <c r="AU147" s="34"/>
      <c r="AV147" s="34"/>
      <c r="AW147" s="42"/>
      <c r="AX147" s="34"/>
      <c r="AY147" s="43"/>
      <c r="AZ147" s="34"/>
      <c r="BA147" s="34"/>
      <c r="BB147" s="34"/>
      <c r="BC147" s="42"/>
      <c r="BD147" s="34"/>
      <c r="BE147" s="34"/>
      <c r="BF147" s="43"/>
      <c r="BG147" s="34"/>
      <c r="BH147" s="34"/>
      <c r="BI147" s="120"/>
      <c r="BJ147" s="28">
        <f t="shared" si="51"/>
        <v>6120</v>
      </c>
    </row>
    <row r="148" spans="1:62" s="46" customFormat="1" ht="15" x14ac:dyDescent="0.25">
      <c r="A148" s="103">
        <v>130</v>
      </c>
      <c r="B148" s="51" t="s">
        <v>107</v>
      </c>
      <c r="C148" s="21" t="s">
        <v>60</v>
      </c>
      <c r="D148" s="22">
        <v>4</v>
      </c>
      <c r="E148" s="21">
        <v>80</v>
      </c>
      <c r="F148" s="23">
        <v>105</v>
      </c>
      <c r="G148" s="47">
        <f t="shared" si="57"/>
        <v>185</v>
      </c>
      <c r="H148" s="50">
        <f t="shared" si="58"/>
        <v>80</v>
      </c>
      <c r="I148" s="28">
        <f t="shared" si="29"/>
        <v>289.78750000000002</v>
      </c>
      <c r="J148" s="28">
        <f t="shared" si="59"/>
        <v>23183</v>
      </c>
      <c r="K148" s="41">
        <v>15</v>
      </c>
      <c r="L148" s="28">
        <f t="shared" si="60"/>
        <v>1545.5333333333333</v>
      </c>
      <c r="M148" s="28">
        <v>1329.64</v>
      </c>
      <c r="N148" s="42">
        <v>0.25</v>
      </c>
      <c r="O148" s="28">
        <f t="shared" si="61"/>
        <v>718.79333333333329</v>
      </c>
      <c r="P148" s="42">
        <v>1.54</v>
      </c>
      <c r="Q148" s="28">
        <f t="shared" si="62"/>
        <v>4427.7669333333333</v>
      </c>
      <c r="R148" s="28">
        <f t="shared" si="63"/>
        <v>8021.7335999999996</v>
      </c>
      <c r="S148" s="42">
        <v>0.03</v>
      </c>
      <c r="T148" s="28">
        <f t="shared" si="64"/>
        <v>240.65200799999997</v>
      </c>
      <c r="U148" s="28">
        <f t="shared" si="65"/>
        <v>8262.3856079999987</v>
      </c>
      <c r="V148" s="42">
        <v>0</v>
      </c>
      <c r="W148" s="28">
        <f t="shared" si="66"/>
        <v>0</v>
      </c>
      <c r="X148" s="29">
        <f t="shared" si="67"/>
        <v>8262.3856079999987</v>
      </c>
      <c r="Y148" s="29">
        <f t="shared" si="68"/>
        <v>8300</v>
      </c>
      <c r="Z148" s="29">
        <f t="shared" ref="Z148:Z210" si="78">Y148*1.2</f>
        <v>9960</v>
      </c>
      <c r="AA148" s="23">
        <v>105</v>
      </c>
      <c r="AB148" s="28">
        <f t="shared" si="30"/>
        <v>18.399999999999999</v>
      </c>
      <c r="AC148" s="34"/>
      <c r="AD148" s="28">
        <f t="shared" si="69"/>
        <v>1931.9999999999998</v>
      </c>
      <c r="AE148" s="42">
        <v>0.27100000000000002</v>
      </c>
      <c r="AF148" s="28">
        <f t="shared" si="70"/>
        <v>523.572</v>
      </c>
      <c r="AG148" s="42">
        <v>0</v>
      </c>
      <c r="AH148" s="28">
        <f t="shared" si="71"/>
        <v>0</v>
      </c>
      <c r="AI148" s="28">
        <f t="shared" si="72"/>
        <v>2455.5719999999997</v>
      </c>
      <c r="AJ148" s="28">
        <v>0</v>
      </c>
      <c r="AK148" s="42">
        <v>0.03</v>
      </c>
      <c r="AL148" s="28">
        <f t="shared" si="73"/>
        <v>73.667159999999981</v>
      </c>
      <c r="AM148" s="28">
        <f t="shared" si="74"/>
        <v>2529.2391599999996</v>
      </c>
      <c r="AN148" s="42">
        <v>0</v>
      </c>
      <c r="AO148" s="28">
        <f t="shared" si="75"/>
        <v>0</v>
      </c>
      <c r="AP148" s="28">
        <f t="shared" si="76"/>
        <v>2529.2391599999996</v>
      </c>
      <c r="AQ148" s="28">
        <f t="shared" si="77"/>
        <v>2500</v>
      </c>
      <c r="AR148" s="30" t="s">
        <v>59</v>
      </c>
      <c r="AS148" s="23"/>
      <c r="AT148" s="28"/>
      <c r="AU148" s="34"/>
      <c r="AV148" s="34"/>
      <c r="AW148" s="42"/>
      <c r="AX148" s="34"/>
      <c r="AY148" s="43"/>
      <c r="AZ148" s="34"/>
      <c r="BA148" s="34"/>
      <c r="BB148" s="34"/>
      <c r="BC148" s="42"/>
      <c r="BD148" s="34"/>
      <c r="BE148" s="34"/>
      <c r="BF148" s="43"/>
      <c r="BG148" s="34"/>
      <c r="BH148" s="34"/>
      <c r="BI148" s="120"/>
      <c r="BJ148" s="28">
        <f t="shared" ref="BJ148:BJ210" si="79">AQ148*1.2</f>
        <v>3000</v>
      </c>
    </row>
    <row r="149" spans="1:62" s="46" customFormat="1" ht="15" x14ac:dyDescent="0.25">
      <c r="A149" s="103">
        <v>131</v>
      </c>
      <c r="B149" s="51" t="s">
        <v>108</v>
      </c>
      <c r="C149" s="21" t="s">
        <v>58</v>
      </c>
      <c r="D149" s="22">
        <v>2</v>
      </c>
      <c r="E149" s="22">
        <v>96</v>
      </c>
      <c r="F149" s="23">
        <v>408</v>
      </c>
      <c r="G149" s="47">
        <f t="shared" si="57"/>
        <v>504</v>
      </c>
      <c r="H149" s="50">
        <f t="shared" si="58"/>
        <v>96</v>
      </c>
      <c r="I149" s="28">
        <f t="shared" si="29"/>
        <v>289.78750000000002</v>
      </c>
      <c r="J149" s="28">
        <f t="shared" si="59"/>
        <v>27819.600000000002</v>
      </c>
      <c r="K149" s="41">
        <v>15</v>
      </c>
      <c r="L149" s="28">
        <f t="shared" si="60"/>
        <v>1854.64</v>
      </c>
      <c r="M149" s="28">
        <v>1407.85</v>
      </c>
      <c r="N149" s="42">
        <v>0.25</v>
      </c>
      <c r="O149" s="28">
        <f t="shared" si="61"/>
        <v>815.62249999999995</v>
      </c>
      <c r="P149" s="42">
        <v>1.54</v>
      </c>
      <c r="Q149" s="28">
        <f t="shared" si="62"/>
        <v>5024.2345999999998</v>
      </c>
      <c r="R149" s="28">
        <f t="shared" si="63"/>
        <v>9102.347099999999</v>
      </c>
      <c r="S149" s="42">
        <v>0.03</v>
      </c>
      <c r="T149" s="28">
        <f t="shared" si="64"/>
        <v>273.07041299999997</v>
      </c>
      <c r="U149" s="28">
        <f t="shared" si="65"/>
        <v>9375.4175129999985</v>
      </c>
      <c r="V149" s="42">
        <v>0</v>
      </c>
      <c r="W149" s="28">
        <f t="shared" si="66"/>
        <v>0</v>
      </c>
      <c r="X149" s="29">
        <f t="shared" si="67"/>
        <v>9375.4175129999985</v>
      </c>
      <c r="Y149" s="29">
        <f t="shared" si="68"/>
        <v>9400</v>
      </c>
      <c r="Z149" s="29">
        <f t="shared" si="78"/>
        <v>11280</v>
      </c>
      <c r="AA149" s="23">
        <v>408</v>
      </c>
      <c r="AB149" s="28">
        <f t="shared" si="30"/>
        <v>18.399999999999999</v>
      </c>
      <c r="AC149" s="34"/>
      <c r="AD149" s="28">
        <f t="shared" si="69"/>
        <v>7507.2</v>
      </c>
      <c r="AE149" s="42">
        <v>0.27100000000000002</v>
      </c>
      <c r="AF149" s="28">
        <f t="shared" si="70"/>
        <v>2034.4512000000002</v>
      </c>
      <c r="AG149" s="42">
        <v>0</v>
      </c>
      <c r="AH149" s="28">
        <f t="shared" si="71"/>
        <v>0</v>
      </c>
      <c r="AI149" s="28">
        <f t="shared" si="72"/>
        <v>9541.6512000000002</v>
      </c>
      <c r="AJ149" s="28">
        <v>0</v>
      </c>
      <c r="AK149" s="42">
        <v>0.03</v>
      </c>
      <c r="AL149" s="28">
        <f t="shared" si="73"/>
        <v>286.24953599999998</v>
      </c>
      <c r="AM149" s="28">
        <f t="shared" si="74"/>
        <v>9827.9007359999996</v>
      </c>
      <c r="AN149" s="42">
        <v>0</v>
      </c>
      <c r="AO149" s="28">
        <f t="shared" si="75"/>
        <v>0</v>
      </c>
      <c r="AP149" s="28">
        <f t="shared" si="76"/>
        <v>9827.9007359999996</v>
      </c>
      <c r="AQ149" s="28">
        <f t="shared" si="77"/>
        <v>9800</v>
      </c>
      <c r="AR149" s="30" t="s">
        <v>59</v>
      </c>
      <c r="AS149" s="23"/>
      <c r="AT149" s="28"/>
      <c r="AU149" s="34"/>
      <c r="AV149" s="34"/>
      <c r="AW149" s="42"/>
      <c r="AX149" s="34"/>
      <c r="AY149" s="43"/>
      <c r="AZ149" s="34"/>
      <c r="BA149" s="34"/>
      <c r="BB149" s="34"/>
      <c r="BC149" s="42"/>
      <c r="BD149" s="34"/>
      <c r="BE149" s="34"/>
      <c r="BF149" s="43"/>
      <c r="BG149" s="34"/>
      <c r="BH149" s="34"/>
      <c r="BI149" s="120"/>
      <c r="BJ149" s="28">
        <f t="shared" si="79"/>
        <v>11760</v>
      </c>
    </row>
    <row r="150" spans="1:62" s="46" customFormat="1" ht="15" x14ac:dyDescent="0.25">
      <c r="A150" s="103">
        <v>132</v>
      </c>
      <c r="B150" s="51" t="s">
        <v>108</v>
      </c>
      <c r="C150" s="21" t="s">
        <v>60</v>
      </c>
      <c r="D150" s="22">
        <v>2</v>
      </c>
      <c r="E150" s="22">
        <v>49</v>
      </c>
      <c r="F150" s="23">
        <v>203</v>
      </c>
      <c r="G150" s="47">
        <f t="shared" si="57"/>
        <v>252</v>
      </c>
      <c r="H150" s="50">
        <f t="shared" si="58"/>
        <v>49</v>
      </c>
      <c r="I150" s="28">
        <f t="shared" si="29"/>
        <v>289.78750000000002</v>
      </c>
      <c r="J150" s="28">
        <f t="shared" si="59"/>
        <v>14199.587500000001</v>
      </c>
      <c r="K150" s="41">
        <v>15</v>
      </c>
      <c r="L150" s="28">
        <f t="shared" si="60"/>
        <v>946.63916666666671</v>
      </c>
      <c r="M150" s="28">
        <v>1355.71</v>
      </c>
      <c r="N150" s="42">
        <v>0.25</v>
      </c>
      <c r="O150" s="28">
        <f t="shared" si="61"/>
        <v>575.58729166666672</v>
      </c>
      <c r="P150" s="42">
        <v>1.54</v>
      </c>
      <c r="Q150" s="28">
        <f t="shared" si="62"/>
        <v>3545.6177166666671</v>
      </c>
      <c r="R150" s="28">
        <f t="shared" si="63"/>
        <v>6423.5541750000011</v>
      </c>
      <c r="S150" s="42">
        <v>0.03</v>
      </c>
      <c r="T150" s="28">
        <f t="shared" si="64"/>
        <v>192.70662525000003</v>
      </c>
      <c r="U150" s="28">
        <f t="shared" si="65"/>
        <v>6616.260800250001</v>
      </c>
      <c r="V150" s="42">
        <v>0</v>
      </c>
      <c r="W150" s="28">
        <f t="shared" si="66"/>
        <v>0</v>
      </c>
      <c r="X150" s="29">
        <f t="shared" si="67"/>
        <v>6616.260800250001</v>
      </c>
      <c r="Y150" s="29">
        <f t="shared" si="68"/>
        <v>6600</v>
      </c>
      <c r="Z150" s="29">
        <f t="shared" si="78"/>
        <v>7920</v>
      </c>
      <c r="AA150" s="23">
        <v>203</v>
      </c>
      <c r="AB150" s="28">
        <f t="shared" si="30"/>
        <v>18.399999999999999</v>
      </c>
      <c r="AC150" s="34"/>
      <c r="AD150" s="28">
        <f t="shared" si="69"/>
        <v>3735.2</v>
      </c>
      <c r="AE150" s="42">
        <v>0.27100000000000002</v>
      </c>
      <c r="AF150" s="28">
        <f t="shared" si="70"/>
        <v>1012.2392</v>
      </c>
      <c r="AG150" s="42">
        <v>0</v>
      </c>
      <c r="AH150" s="28">
        <f t="shared" si="71"/>
        <v>0</v>
      </c>
      <c r="AI150" s="28">
        <f t="shared" si="72"/>
        <v>4747.4391999999998</v>
      </c>
      <c r="AJ150" s="28">
        <v>0</v>
      </c>
      <c r="AK150" s="42">
        <v>0.03</v>
      </c>
      <c r="AL150" s="28">
        <f t="shared" si="73"/>
        <v>142.42317599999998</v>
      </c>
      <c r="AM150" s="28">
        <f t="shared" si="74"/>
        <v>4889.862376</v>
      </c>
      <c r="AN150" s="42">
        <v>0</v>
      </c>
      <c r="AO150" s="28">
        <f t="shared" si="75"/>
        <v>0</v>
      </c>
      <c r="AP150" s="28">
        <f t="shared" si="76"/>
        <v>4889.862376</v>
      </c>
      <c r="AQ150" s="28">
        <f t="shared" si="77"/>
        <v>4900</v>
      </c>
      <c r="AR150" s="30" t="s">
        <v>59</v>
      </c>
      <c r="AS150" s="23"/>
      <c r="AT150" s="28"/>
      <c r="AU150" s="34"/>
      <c r="AV150" s="34"/>
      <c r="AW150" s="42"/>
      <c r="AX150" s="34"/>
      <c r="AY150" s="43"/>
      <c r="AZ150" s="34"/>
      <c r="BA150" s="34"/>
      <c r="BB150" s="34"/>
      <c r="BC150" s="42"/>
      <c r="BD150" s="34"/>
      <c r="BE150" s="34"/>
      <c r="BF150" s="43"/>
      <c r="BG150" s="34"/>
      <c r="BH150" s="34"/>
      <c r="BI150" s="120"/>
      <c r="BJ150" s="28">
        <f t="shared" si="79"/>
        <v>5880</v>
      </c>
    </row>
    <row r="151" spans="1:62" s="46" customFormat="1" ht="15" x14ac:dyDescent="0.25">
      <c r="A151" s="103">
        <v>133</v>
      </c>
      <c r="B151" s="51" t="s">
        <v>108</v>
      </c>
      <c r="C151" s="21" t="s">
        <v>61</v>
      </c>
      <c r="D151" s="22">
        <v>3</v>
      </c>
      <c r="E151" s="22">
        <v>35</v>
      </c>
      <c r="F151" s="23">
        <v>90</v>
      </c>
      <c r="G151" s="47">
        <f t="shared" si="57"/>
        <v>125</v>
      </c>
      <c r="H151" s="50">
        <f t="shared" si="58"/>
        <v>35</v>
      </c>
      <c r="I151" s="28">
        <f t="shared" si="29"/>
        <v>289.78750000000002</v>
      </c>
      <c r="J151" s="28">
        <f t="shared" si="59"/>
        <v>10142.5625</v>
      </c>
      <c r="K151" s="41">
        <v>15</v>
      </c>
      <c r="L151" s="28">
        <f t="shared" si="60"/>
        <v>676.17083333333335</v>
      </c>
      <c r="M151" s="28">
        <v>1303.57</v>
      </c>
      <c r="N151" s="42">
        <v>0.25</v>
      </c>
      <c r="O151" s="28">
        <f t="shared" si="61"/>
        <v>494.93520833333332</v>
      </c>
      <c r="P151" s="42">
        <v>1.54</v>
      </c>
      <c r="Q151" s="28">
        <f t="shared" si="62"/>
        <v>3048.8008833333333</v>
      </c>
      <c r="R151" s="28">
        <f t="shared" si="63"/>
        <v>5523.4769249999999</v>
      </c>
      <c r="S151" s="42">
        <v>0.03</v>
      </c>
      <c r="T151" s="28">
        <f t="shared" si="64"/>
        <v>165.70430775</v>
      </c>
      <c r="U151" s="28">
        <f t="shared" si="65"/>
        <v>5689.1812327500002</v>
      </c>
      <c r="V151" s="42">
        <v>0</v>
      </c>
      <c r="W151" s="28">
        <f t="shared" si="66"/>
        <v>0</v>
      </c>
      <c r="X151" s="29">
        <f t="shared" si="67"/>
        <v>5689.1812327500002</v>
      </c>
      <c r="Y151" s="29">
        <f t="shared" si="68"/>
        <v>5700</v>
      </c>
      <c r="Z151" s="29">
        <f t="shared" si="78"/>
        <v>6840</v>
      </c>
      <c r="AA151" s="23">
        <v>90</v>
      </c>
      <c r="AB151" s="28">
        <f t="shared" si="30"/>
        <v>18.399999999999999</v>
      </c>
      <c r="AC151" s="34"/>
      <c r="AD151" s="28">
        <f t="shared" si="69"/>
        <v>1655.9999999999998</v>
      </c>
      <c r="AE151" s="42">
        <v>0.27100000000000002</v>
      </c>
      <c r="AF151" s="28">
        <f t="shared" si="70"/>
        <v>448.77599999999995</v>
      </c>
      <c r="AG151" s="42">
        <v>0</v>
      </c>
      <c r="AH151" s="28">
        <f t="shared" si="71"/>
        <v>0</v>
      </c>
      <c r="AI151" s="28">
        <f t="shared" si="72"/>
        <v>2104.7759999999998</v>
      </c>
      <c r="AJ151" s="28">
        <v>0</v>
      </c>
      <c r="AK151" s="42">
        <v>0.03</v>
      </c>
      <c r="AL151" s="28">
        <f t="shared" si="73"/>
        <v>63.14327999999999</v>
      </c>
      <c r="AM151" s="28">
        <f t="shared" si="74"/>
        <v>2167.9192799999996</v>
      </c>
      <c r="AN151" s="42">
        <v>0</v>
      </c>
      <c r="AO151" s="28">
        <f t="shared" si="75"/>
        <v>0</v>
      </c>
      <c r="AP151" s="28">
        <f t="shared" si="76"/>
        <v>2167.9192799999996</v>
      </c>
      <c r="AQ151" s="28">
        <f t="shared" si="77"/>
        <v>2200</v>
      </c>
      <c r="AR151" s="30" t="s">
        <v>59</v>
      </c>
      <c r="AS151" s="23"/>
      <c r="AT151" s="28"/>
      <c r="AU151" s="34"/>
      <c r="AV151" s="34"/>
      <c r="AW151" s="42"/>
      <c r="AX151" s="34"/>
      <c r="AY151" s="43"/>
      <c r="AZ151" s="34"/>
      <c r="BA151" s="34"/>
      <c r="BB151" s="34"/>
      <c r="BC151" s="42"/>
      <c r="BD151" s="34"/>
      <c r="BE151" s="34"/>
      <c r="BF151" s="43"/>
      <c r="BG151" s="34"/>
      <c r="BH151" s="34"/>
      <c r="BI151" s="120"/>
      <c r="BJ151" s="28">
        <f t="shared" si="79"/>
        <v>2640</v>
      </c>
    </row>
    <row r="152" spans="1:62" s="46" customFormat="1" ht="15" x14ac:dyDescent="0.25">
      <c r="A152" s="103">
        <v>134</v>
      </c>
      <c r="B152" s="51" t="s">
        <v>109</v>
      </c>
      <c r="C152" s="21" t="s">
        <v>58</v>
      </c>
      <c r="D152" s="22">
        <v>3</v>
      </c>
      <c r="E152" s="21">
        <v>120</v>
      </c>
      <c r="F152" s="23">
        <v>720</v>
      </c>
      <c r="G152" s="47">
        <f t="shared" si="57"/>
        <v>840</v>
      </c>
      <c r="H152" s="50">
        <f t="shared" si="58"/>
        <v>120</v>
      </c>
      <c r="I152" s="28">
        <f t="shared" si="29"/>
        <v>289.78750000000002</v>
      </c>
      <c r="J152" s="28">
        <f t="shared" si="59"/>
        <v>34774.5</v>
      </c>
      <c r="K152" s="41">
        <v>15</v>
      </c>
      <c r="L152" s="28">
        <f t="shared" si="60"/>
        <v>2318.3000000000002</v>
      </c>
      <c r="M152" s="28">
        <v>1433.92</v>
      </c>
      <c r="N152" s="42">
        <v>0.25</v>
      </c>
      <c r="O152" s="28">
        <f t="shared" si="61"/>
        <v>938.05500000000006</v>
      </c>
      <c r="P152" s="42">
        <v>1.54</v>
      </c>
      <c r="Q152" s="28">
        <f t="shared" si="62"/>
        <v>5778.4188000000004</v>
      </c>
      <c r="R152" s="28">
        <f t="shared" si="63"/>
        <v>10468.693800000001</v>
      </c>
      <c r="S152" s="42">
        <v>0.03</v>
      </c>
      <c r="T152" s="28">
        <f t="shared" si="64"/>
        <v>314.06081399999999</v>
      </c>
      <c r="U152" s="28">
        <f t="shared" si="65"/>
        <v>10782.754614000001</v>
      </c>
      <c r="V152" s="42">
        <v>0</v>
      </c>
      <c r="W152" s="28">
        <f t="shared" si="66"/>
        <v>0</v>
      </c>
      <c r="X152" s="29">
        <f t="shared" si="67"/>
        <v>10782.754614000001</v>
      </c>
      <c r="Y152" s="29">
        <f t="shared" si="68"/>
        <v>10800</v>
      </c>
      <c r="Z152" s="29">
        <f t="shared" si="78"/>
        <v>12960</v>
      </c>
      <c r="AA152" s="23">
        <v>720</v>
      </c>
      <c r="AB152" s="28">
        <f t="shared" si="30"/>
        <v>18.399999999999999</v>
      </c>
      <c r="AC152" s="34"/>
      <c r="AD152" s="28">
        <f t="shared" si="69"/>
        <v>13247.999999999998</v>
      </c>
      <c r="AE152" s="42">
        <v>0.27100000000000002</v>
      </c>
      <c r="AF152" s="28">
        <f t="shared" si="70"/>
        <v>3590.2079999999996</v>
      </c>
      <c r="AG152" s="42">
        <v>0</v>
      </c>
      <c r="AH152" s="28">
        <f t="shared" si="71"/>
        <v>0</v>
      </c>
      <c r="AI152" s="28">
        <f t="shared" si="72"/>
        <v>16838.207999999999</v>
      </c>
      <c r="AJ152" s="28">
        <v>0</v>
      </c>
      <c r="AK152" s="42">
        <v>0.03</v>
      </c>
      <c r="AL152" s="28">
        <f t="shared" si="73"/>
        <v>505.14623999999992</v>
      </c>
      <c r="AM152" s="28">
        <f t="shared" si="74"/>
        <v>17343.354239999997</v>
      </c>
      <c r="AN152" s="42">
        <v>0</v>
      </c>
      <c r="AO152" s="28">
        <f t="shared" si="75"/>
        <v>0</v>
      </c>
      <c r="AP152" s="28">
        <f t="shared" si="76"/>
        <v>17343.354239999997</v>
      </c>
      <c r="AQ152" s="28">
        <f t="shared" si="77"/>
        <v>17300</v>
      </c>
      <c r="AR152" s="30" t="s">
        <v>59</v>
      </c>
      <c r="AS152" s="23"/>
      <c r="AT152" s="28"/>
      <c r="AU152" s="34"/>
      <c r="AV152" s="34"/>
      <c r="AW152" s="42"/>
      <c r="AX152" s="34"/>
      <c r="AY152" s="43"/>
      <c r="AZ152" s="34"/>
      <c r="BA152" s="34"/>
      <c r="BB152" s="34"/>
      <c r="BC152" s="42"/>
      <c r="BD152" s="34"/>
      <c r="BE152" s="34"/>
      <c r="BF152" s="43"/>
      <c r="BG152" s="34"/>
      <c r="BH152" s="34"/>
      <c r="BI152" s="120"/>
      <c r="BJ152" s="28">
        <f t="shared" si="79"/>
        <v>20760</v>
      </c>
    </row>
    <row r="153" spans="1:62" s="46" customFormat="1" ht="15" x14ac:dyDescent="0.25">
      <c r="A153" s="103">
        <v>135</v>
      </c>
      <c r="B153" s="51" t="s">
        <v>110</v>
      </c>
      <c r="C153" s="21" t="s">
        <v>60</v>
      </c>
      <c r="D153" s="22">
        <v>3</v>
      </c>
      <c r="E153" s="21">
        <v>91</v>
      </c>
      <c r="F153" s="23">
        <v>416</v>
      </c>
      <c r="G153" s="47">
        <f t="shared" si="57"/>
        <v>507</v>
      </c>
      <c r="H153" s="50">
        <f t="shared" si="58"/>
        <v>91</v>
      </c>
      <c r="I153" s="28">
        <f t="shared" si="29"/>
        <v>289.78750000000002</v>
      </c>
      <c r="J153" s="28">
        <f t="shared" si="59"/>
        <v>26370.662500000002</v>
      </c>
      <c r="K153" s="41">
        <v>15</v>
      </c>
      <c r="L153" s="28">
        <f t="shared" si="60"/>
        <v>1758.0441666666668</v>
      </c>
      <c r="M153" s="28">
        <v>1407.85</v>
      </c>
      <c r="N153" s="42">
        <v>0.25</v>
      </c>
      <c r="O153" s="28">
        <f t="shared" si="61"/>
        <v>791.47354166666673</v>
      </c>
      <c r="P153" s="42">
        <v>1.54</v>
      </c>
      <c r="Q153" s="28">
        <f t="shared" si="62"/>
        <v>4875.4770166666676</v>
      </c>
      <c r="R153" s="28">
        <f t="shared" si="63"/>
        <v>8832.8447250000008</v>
      </c>
      <c r="S153" s="42">
        <v>0.03</v>
      </c>
      <c r="T153" s="28">
        <f t="shared" si="64"/>
        <v>264.98534175000003</v>
      </c>
      <c r="U153" s="28">
        <f t="shared" si="65"/>
        <v>9097.8300667500007</v>
      </c>
      <c r="V153" s="42">
        <v>0</v>
      </c>
      <c r="W153" s="28">
        <f t="shared" si="66"/>
        <v>0</v>
      </c>
      <c r="X153" s="29">
        <f t="shared" si="67"/>
        <v>9097.8300667500007</v>
      </c>
      <c r="Y153" s="29">
        <f t="shared" si="68"/>
        <v>9100</v>
      </c>
      <c r="Z153" s="29">
        <f t="shared" si="78"/>
        <v>10920</v>
      </c>
      <c r="AA153" s="23">
        <v>416</v>
      </c>
      <c r="AB153" s="28">
        <f t="shared" si="30"/>
        <v>18.399999999999999</v>
      </c>
      <c r="AC153" s="34"/>
      <c r="AD153" s="28">
        <f t="shared" si="69"/>
        <v>7654.4</v>
      </c>
      <c r="AE153" s="42">
        <v>0.27100000000000002</v>
      </c>
      <c r="AF153" s="28">
        <f t="shared" si="70"/>
        <v>2074.3424</v>
      </c>
      <c r="AG153" s="42">
        <v>0</v>
      </c>
      <c r="AH153" s="28">
        <f t="shared" si="71"/>
        <v>0</v>
      </c>
      <c r="AI153" s="28">
        <f t="shared" si="72"/>
        <v>9728.7423999999992</v>
      </c>
      <c r="AJ153" s="28">
        <v>0</v>
      </c>
      <c r="AK153" s="42">
        <v>0.03</v>
      </c>
      <c r="AL153" s="28">
        <f t="shared" si="73"/>
        <v>291.86227199999996</v>
      </c>
      <c r="AM153" s="28">
        <f t="shared" si="74"/>
        <v>10020.604671999999</v>
      </c>
      <c r="AN153" s="42">
        <v>0</v>
      </c>
      <c r="AO153" s="28">
        <f t="shared" si="75"/>
        <v>0</v>
      </c>
      <c r="AP153" s="28">
        <f t="shared" si="76"/>
        <v>10020.604671999999</v>
      </c>
      <c r="AQ153" s="28">
        <f t="shared" si="77"/>
        <v>10000</v>
      </c>
      <c r="AR153" s="30" t="s">
        <v>59</v>
      </c>
      <c r="AS153" s="23"/>
      <c r="AT153" s="28"/>
      <c r="AU153" s="34"/>
      <c r="AV153" s="34"/>
      <c r="AW153" s="42"/>
      <c r="AX153" s="34"/>
      <c r="AY153" s="43"/>
      <c r="AZ153" s="34"/>
      <c r="BA153" s="34"/>
      <c r="BB153" s="34"/>
      <c r="BC153" s="42"/>
      <c r="BD153" s="34"/>
      <c r="BE153" s="34"/>
      <c r="BF153" s="43"/>
      <c r="BG153" s="34"/>
      <c r="BH153" s="34"/>
      <c r="BI153" s="120"/>
      <c r="BJ153" s="28">
        <f t="shared" si="79"/>
        <v>12000</v>
      </c>
    </row>
    <row r="154" spans="1:62" s="46" customFormat="1" ht="15" x14ac:dyDescent="0.25">
      <c r="A154" s="103">
        <v>136</v>
      </c>
      <c r="B154" s="51" t="s">
        <v>110</v>
      </c>
      <c r="C154" s="21" t="s">
        <v>61</v>
      </c>
      <c r="D154" s="21" t="s">
        <v>63</v>
      </c>
      <c r="E154" s="21">
        <v>71</v>
      </c>
      <c r="F154" s="23">
        <v>168</v>
      </c>
      <c r="G154" s="47">
        <f t="shared" si="57"/>
        <v>239</v>
      </c>
      <c r="H154" s="50">
        <f t="shared" si="58"/>
        <v>71</v>
      </c>
      <c r="I154" s="28">
        <f t="shared" si="29"/>
        <v>289.78750000000002</v>
      </c>
      <c r="J154" s="28">
        <f t="shared" si="59"/>
        <v>20574.912500000002</v>
      </c>
      <c r="K154" s="41">
        <v>15</v>
      </c>
      <c r="L154" s="28">
        <f t="shared" si="60"/>
        <v>1371.6608333333336</v>
      </c>
      <c r="M154" s="28">
        <v>1329.64</v>
      </c>
      <c r="N154" s="42">
        <v>0.25</v>
      </c>
      <c r="O154" s="28">
        <f t="shared" si="61"/>
        <v>675.32520833333342</v>
      </c>
      <c r="P154" s="42">
        <v>1.54</v>
      </c>
      <c r="Q154" s="28">
        <f t="shared" si="62"/>
        <v>4160.0032833333344</v>
      </c>
      <c r="R154" s="28">
        <f t="shared" si="63"/>
        <v>7536.6293250000017</v>
      </c>
      <c r="S154" s="42">
        <v>0.03</v>
      </c>
      <c r="T154" s="28">
        <f t="shared" si="64"/>
        <v>226.09887975000004</v>
      </c>
      <c r="U154" s="28">
        <f t="shared" si="65"/>
        <v>7762.7282047500021</v>
      </c>
      <c r="V154" s="42">
        <v>0</v>
      </c>
      <c r="W154" s="28">
        <f t="shared" si="66"/>
        <v>0</v>
      </c>
      <c r="X154" s="29">
        <f t="shared" si="67"/>
        <v>7762.7282047500021</v>
      </c>
      <c r="Y154" s="29">
        <f t="shared" si="68"/>
        <v>7800</v>
      </c>
      <c r="Z154" s="29">
        <f t="shared" si="78"/>
        <v>9360</v>
      </c>
      <c r="AA154" s="23">
        <v>168</v>
      </c>
      <c r="AB154" s="28">
        <f t="shared" si="30"/>
        <v>18.399999999999999</v>
      </c>
      <c r="AC154" s="34"/>
      <c r="AD154" s="28">
        <f t="shared" si="69"/>
        <v>3091.2</v>
      </c>
      <c r="AE154" s="42">
        <v>0.27100000000000002</v>
      </c>
      <c r="AF154" s="28">
        <f t="shared" si="70"/>
        <v>837.71519999999998</v>
      </c>
      <c r="AG154" s="42">
        <v>0</v>
      </c>
      <c r="AH154" s="28">
        <f t="shared" si="71"/>
        <v>0</v>
      </c>
      <c r="AI154" s="28">
        <f t="shared" si="72"/>
        <v>3928.9151999999999</v>
      </c>
      <c r="AJ154" s="28">
        <v>0</v>
      </c>
      <c r="AK154" s="42">
        <v>0.03</v>
      </c>
      <c r="AL154" s="28">
        <f t="shared" si="73"/>
        <v>117.86745599999999</v>
      </c>
      <c r="AM154" s="28">
        <f t="shared" si="74"/>
        <v>4046.7826559999999</v>
      </c>
      <c r="AN154" s="42">
        <v>0</v>
      </c>
      <c r="AO154" s="28">
        <f t="shared" si="75"/>
        <v>0</v>
      </c>
      <c r="AP154" s="28">
        <f t="shared" si="76"/>
        <v>4046.7826559999999</v>
      </c>
      <c r="AQ154" s="28">
        <f t="shared" si="77"/>
        <v>4000</v>
      </c>
      <c r="AR154" s="30" t="s">
        <v>59</v>
      </c>
      <c r="AS154" s="23"/>
      <c r="AT154" s="28"/>
      <c r="AU154" s="34"/>
      <c r="AV154" s="34"/>
      <c r="AW154" s="42"/>
      <c r="AX154" s="34"/>
      <c r="AY154" s="43"/>
      <c r="AZ154" s="34"/>
      <c r="BA154" s="34"/>
      <c r="BB154" s="34"/>
      <c r="BC154" s="42"/>
      <c r="BD154" s="34"/>
      <c r="BE154" s="34"/>
      <c r="BF154" s="43"/>
      <c r="BG154" s="34"/>
      <c r="BH154" s="34"/>
      <c r="BI154" s="120"/>
      <c r="BJ154" s="28">
        <f t="shared" si="79"/>
        <v>4800</v>
      </c>
    </row>
    <row r="155" spans="1:62" s="46" customFormat="1" ht="15" x14ac:dyDescent="0.25">
      <c r="A155" s="103">
        <v>137</v>
      </c>
      <c r="B155" s="51" t="s">
        <v>321</v>
      </c>
      <c r="C155" s="21" t="s">
        <v>58</v>
      </c>
      <c r="D155" s="21" t="s">
        <v>104</v>
      </c>
      <c r="E155" s="22">
        <v>300</v>
      </c>
      <c r="F155" s="40">
        <v>680</v>
      </c>
      <c r="G155" s="47">
        <f t="shared" si="57"/>
        <v>980</v>
      </c>
      <c r="H155" s="50">
        <f t="shared" si="58"/>
        <v>300</v>
      </c>
      <c r="I155" s="28">
        <f t="shared" si="29"/>
        <v>289.78750000000002</v>
      </c>
      <c r="J155" s="28">
        <f t="shared" si="59"/>
        <v>86936.25</v>
      </c>
      <c r="K155" s="41">
        <v>15</v>
      </c>
      <c r="L155" s="34">
        <f t="shared" si="60"/>
        <v>5795.75</v>
      </c>
      <c r="M155" s="28">
        <v>1433.92</v>
      </c>
      <c r="N155" s="42">
        <v>0.25</v>
      </c>
      <c r="O155" s="34">
        <f t="shared" si="61"/>
        <v>1807.4175</v>
      </c>
      <c r="P155" s="42">
        <v>1.54</v>
      </c>
      <c r="Q155" s="34">
        <f t="shared" si="62"/>
        <v>11133.691800000001</v>
      </c>
      <c r="R155" s="34">
        <f t="shared" si="63"/>
        <v>20170.779300000002</v>
      </c>
      <c r="S155" s="42">
        <v>0.03</v>
      </c>
      <c r="T155" s="34">
        <f t="shared" si="64"/>
        <v>605.123379</v>
      </c>
      <c r="U155" s="34">
        <f t="shared" si="65"/>
        <v>20775.902679000003</v>
      </c>
      <c r="V155" s="43">
        <v>0</v>
      </c>
      <c r="W155" s="34">
        <v>0</v>
      </c>
      <c r="X155" s="36">
        <f t="shared" si="67"/>
        <v>20775.902679000003</v>
      </c>
      <c r="Y155" s="36">
        <f t="shared" si="68"/>
        <v>20800</v>
      </c>
      <c r="Z155" s="29">
        <f t="shared" si="78"/>
        <v>24960</v>
      </c>
      <c r="AA155" s="40">
        <v>680</v>
      </c>
      <c r="AB155" s="28">
        <f t="shared" si="30"/>
        <v>18.399999999999999</v>
      </c>
      <c r="AC155" s="34"/>
      <c r="AD155" s="34">
        <f t="shared" si="69"/>
        <v>12511.999999999998</v>
      </c>
      <c r="AE155" s="43">
        <v>0.27100000000000002</v>
      </c>
      <c r="AF155" s="34">
        <f t="shared" si="70"/>
        <v>3390.752</v>
      </c>
      <c r="AG155" s="43">
        <v>0</v>
      </c>
      <c r="AH155" s="34">
        <f t="shared" si="71"/>
        <v>0</v>
      </c>
      <c r="AI155" s="34">
        <f t="shared" si="72"/>
        <v>15902.751999999999</v>
      </c>
      <c r="AJ155" s="34">
        <v>0</v>
      </c>
      <c r="AK155" s="42">
        <v>0.03</v>
      </c>
      <c r="AL155" s="34">
        <f t="shared" si="73"/>
        <v>477.08255999999994</v>
      </c>
      <c r="AM155" s="34">
        <f t="shared" si="74"/>
        <v>16379.834559999999</v>
      </c>
      <c r="AN155" s="43">
        <v>0</v>
      </c>
      <c r="AO155" s="34">
        <f t="shared" si="75"/>
        <v>0</v>
      </c>
      <c r="AP155" s="34">
        <f t="shared" si="76"/>
        <v>16379.834559999999</v>
      </c>
      <c r="AQ155" s="34">
        <f t="shared" si="77"/>
        <v>16400</v>
      </c>
      <c r="AR155" s="57"/>
      <c r="AS155" s="40"/>
      <c r="AT155" s="28"/>
      <c r="AU155" s="34"/>
      <c r="AV155" s="28"/>
      <c r="AW155" s="42"/>
      <c r="AX155" s="34"/>
      <c r="AY155" s="43"/>
      <c r="AZ155" s="34"/>
      <c r="BA155" s="34"/>
      <c r="BB155" s="34"/>
      <c r="BC155" s="43"/>
      <c r="BD155" s="34"/>
      <c r="BE155" s="34"/>
      <c r="BF155" s="43"/>
      <c r="BG155" s="34"/>
      <c r="BH155" s="34"/>
      <c r="BI155" s="120"/>
      <c r="BJ155" s="28">
        <f t="shared" si="79"/>
        <v>19680</v>
      </c>
    </row>
    <row r="156" spans="1:62" s="46" customFormat="1" ht="15" x14ac:dyDescent="0.25">
      <c r="A156" s="103">
        <v>138</v>
      </c>
      <c r="B156" s="51" t="s">
        <v>321</v>
      </c>
      <c r="C156" s="21" t="s">
        <v>60</v>
      </c>
      <c r="D156" s="21" t="s">
        <v>104</v>
      </c>
      <c r="E156" s="22">
        <v>140</v>
      </c>
      <c r="F156" s="40">
        <v>360</v>
      </c>
      <c r="G156" s="47">
        <f t="shared" si="57"/>
        <v>500</v>
      </c>
      <c r="H156" s="50">
        <f t="shared" si="58"/>
        <v>140</v>
      </c>
      <c r="I156" s="28">
        <f t="shared" si="29"/>
        <v>289.78750000000002</v>
      </c>
      <c r="J156" s="28">
        <f t="shared" si="59"/>
        <v>40570.25</v>
      </c>
      <c r="K156" s="41">
        <v>15</v>
      </c>
      <c r="L156" s="34">
        <f t="shared" si="60"/>
        <v>2704.6833333333334</v>
      </c>
      <c r="M156" s="28">
        <v>1381.78</v>
      </c>
      <c r="N156" s="42">
        <v>0.25</v>
      </c>
      <c r="O156" s="34">
        <f t="shared" si="61"/>
        <v>1021.6158333333333</v>
      </c>
      <c r="P156" s="42">
        <v>1.54</v>
      </c>
      <c r="Q156" s="34">
        <f t="shared" si="62"/>
        <v>6293.1535333333331</v>
      </c>
      <c r="R156" s="34">
        <f t="shared" si="63"/>
        <v>11401.2327</v>
      </c>
      <c r="S156" s="42">
        <v>0.03</v>
      </c>
      <c r="T156" s="34">
        <f t="shared" si="64"/>
        <v>342.03698100000003</v>
      </c>
      <c r="U156" s="34">
        <f t="shared" si="65"/>
        <v>11743.269681</v>
      </c>
      <c r="V156" s="43">
        <v>0</v>
      </c>
      <c r="W156" s="34">
        <v>0</v>
      </c>
      <c r="X156" s="36">
        <f t="shared" si="67"/>
        <v>11743.269681</v>
      </c>
      <c r="Y156" s="36">
        <f t="shared" si="68"/>
        <v>11700</v>
      </c>
      <c r="Z156" s="29">
        <f t="shared" si="78"/>
        <v>14040</v>
      </c>
      <c r="AA156" s="40">
        <v>360</v>
      </c>
      <c r="AB156" s="28">
        <f t="shared" si="30"/>
        <v>18.399999999999999</v>
      </c>
      <c r="AC156" s="34"/>
      <c r="AD156" s="34">
        <f t="shared" si="69"/>
        <v>6623.9999999999991</v>
      </c>
      <c r="AE156" s="43">
        <v>0.27100000000000002</v>
      </c>
      <c r="AF156" s="34">
        <f t="shared" si="70"/>
        <v>1795.1039999999998</v>
      </c>
      <c r="AG156" s="43">
        <v>0</v>
      </c>
      <c r="AH156" s="34">
        <f t="shared" si="71"/>
        <v>0</v>
      </c>
      <c r="AI156" s="34">
        <f t="shared" si="72"/>
        <v>8419.1039999999994</v>
      </c>
      <c r="AJ156" s="34">
        <v>0</v>
      </c>
      <c r="AK156" s="42">
        <v>0.03</v>
      </c>
      <c r="AL156" s="34">
        <f t="shared" si="73"/>
        <v>252.57311999999996</v>
      </c>
      <c r="AM156" s="34">
        <f t="shared" si="74"/>
        <v>8671.6771199999985</v>
      </c>
      <c r="AN156" s="43">
        <v>0</v>
      </c>
      <c r="AO156" s="34">
        <f t="shared" si="75"/>
        <v>0</v>
      </c>
      <c r="AP156" s="34">
        <f t="shared" si="76"/>
        <v>8671.6771199999985</v>
      </c>
      <c r="AQ156" s="34">
        <f t="shared" si="77"/>
        <v>8700</v>
      </c>
      <c r="AR156" s="57"/>
      <c r="AS156" s="40"/>
      <c r="AT156" s="28"/>
      <c r="AU156" s="34"/>
      <c r="AV156" s="28"/>
      <c r="AW156" s="42"/>
      <c r="AX156" s="34"/>
      <c r="AY156" s="43"/>
      <c r="AZ156" s="34"/>
      <c r="BA156" s="34"/>
      <c r="BB156" s="34"/>
      <c r="BC156" s="43"/>
      <c r="BD156" s="34"/>
      <c r="BE156" s="34"/>
      <c r="BF156" s="43"/>
      <c r="BG156" s="34"/>
      <c r="BH156" s="34"/>
      <c r="BI156" s="120"/>
      <c r="BJ156" s="28">
        <f t="shared" si="79"/>
        <v>10440</v>
      </c>
    </row>
    <row r="157" spans="1:62" s="46" customFormat="1" ht="15" x14ac:dyDescent="0.25">
      <c r="A157" s="103">
        <v>139</v>
      </c>
      <c r="B157" s="51" t="s">
        <v>321</v>
      </c>
      <c r="C157" s="21" t="s">
        <v>61</v>
      </c>
      <c r="D157" s="21" t="s">
        <v>120</v>
      </c>
      <c r="E157" s="22">
        <v>60</v>
      </c>
      <c r="F157" s="40">
        <v>120</v>
      </c>
      <c r="G157" s="47">
        <f t="shared" si="57"/>
        <v>180</v>
      </c>
      <c r="H157" s="50">
        <f t="shared" si="58"/>
        <v>60</v>
      </c>
      <c r="I157" s="28">
        <f t="shared" si="29"/>
        <v>289.78750000000002</v>
      </c>
      <c r="J157" s="28">
        <f t="shared" si="59"/>
        <v>17387.25</v>
      </c>
      <c r="K157" s="41">
        <v>15</v>
      </c>
      <c r="L157" s="34">
        <f t="shared" si="60"/>
        <v>1159.1500000000001</v>
      </c>
      <c r="M157" s="28">
        <v>1329.64</v>
      </c>
      <c r="N157" s="42">
        <v>0.25</v>
      </c>
      <c r="O157" s="34">
        <f t="shared" si="61"/>
        <v>622.19749999999999</v>
      </c>
      <c r="P157" s="42">
        <v>1.54</v>
      </c>
      <c r="Q157" s="34">
        <f t="shared" si="62"/>
        <v>3832.7366000000002</v>
      </c>
      <c r="R157" s="34">
        <f t="shared" si="63"/>
        <v>6943.7241000000004</v>
      </c>
      <c r="S157" s="42">
        <v>0.03</v>
      </c>
      <c r="T157" s="34">
        <f t="shared" si="64"/>
        <v>208.311723</v>
      </c>
      <c r="U157" s="34">
        <f t="shared" si="65"/>
        <v>7152.0358230000002</v>
      </c>
      <c r="V157" s="43">
        <v>0</v>
      </c>
      <c r="W157" s="34">
        <v>0</v>
      </c>
      <c r="X157" s="36">
        <f t="shared" si="67"/>
        <v>7152.0358230000002</v>
      </c>
      <c r="Y157" s="36">
        <f t="shared" si="68"/>
        <v>7200</v>
      </c>
      <c r="Z157" s="29">
        <f t="shared" si="78"/>
        <v>8640</v>
      </c>
      <c r="AA157" s="40">
        <v>120</v>
      </c>
      <c r="AB157" s="28">
        <f t="shared" si="30"/>
        <v>18.399999999999999</v>
      </c>
      <c r="AC157" s="34"/>
      <c r="AD157" s="34">
        <f t="shared" si="69"/>
        <v>2208</v>
      </c>
      <c r="AE157" s="43">
        <v>0.27100000000000002</v>
      </c>
      <c r="AF157" s="34">
        <f t="shared" si="70"/>
        <v>598.36800000000005</v>
      </c>
      <c r="AG157" s="43">
        <v>0</v>
      </c>
      <c r="AH157" s="34">
        <f t="shared" si="71"/>
        <v>0</v>
      </c>
      <c r="AI157" s="34">
        <f t="shared" si="72"/>
        <v>2806.3679999999999</v>
      </c>
      <c r="AJ157" s="34">
        <v>0</v>
      </c>
      <c r="AK157" s="42">
        <v>0.03</v>
      </c>
      <c r="AL157" s="34">
        <f t="shared" si="73"/>
        <v>84.191040000000001</v>
      </c>
      <c r="AM157" s="34">
        <f t="shared" si="74"/>
        <v>2890.5590400000001</v>
      </c>
      <c r="AN157" s="43">
        <v>0</v>
      </c>
      <c r="AO157" s="34">
        <f t="shared" si="75"/>
        <v>0</v>
      </c>
      <c r="AP157" s="34">
        <f t="shared" si="76"/>
        <v>2890.5590400000001</v>
      </c>
      <c r="AQ157" s="34">
        <f t="shared" si="77"/>
        <v>2900</v>
      </c>
      <c r="AR157" s="57"/>
      <c r="AS157" s="40"/>
      <c r="AT157" s="28"/>
      <c r="AU157" s="34"/>
      <c r="AV157" s="28"/>
      <c r="AW157" s="42"/>
      <c r="AX157" s="34"/>
      <c r="AY157" s="43"/>
      <c r="AZ157" s="34"/>
      <c r="BA157" s="34"/>
      <c r="BB157" s="34"/>
      <c r="BC157" s="43"/>
      <c r="BD157" s="34"/>
      <c r="BE157" s="34"/>
      <c r="BF157" s="43"/>
      <c r="BG157" s="34"/>
      <c r="BH157" s="34"/>
      <c r="BI157" s="120"/>
      <c r="BJ157" s="28">
        <f t="shared" si="79"/>
        <v>3480</v>
      </c>
    </row>
    <row r="158" spans="1:62" s="46" customFormat="1" ht="15" x14ac:dyDescent="0.25">
      <c r="A158" s="103">
        <v>140</v>
      </c>
      <c r="B158" s="51" t="s">
        <v>111</v>
      </c>
      <c r="C158" s="21" t="s">
        <v>58</v>
      </c>
      <c r="D158" s="21" t="s">
        <v>74</v>
      </c>
      <c r="E158" s="21">
        <v>304</v>
      </c>
      <c r="F158" s="23">
        <v>704</v>
      </c>
      <c r="G158" s="47">
        <f t="shared" si="57"/>
        <v>1008</v>
      </c>
      <c r="H158" s="50">
        <f t="shared" si="58"/>
        <v>304</v>
      </c>
      <c r="I158" s="28">
        <f t="shared" si="29"/>
        <v>289.78750000000002</v>
      </c>
      <c r="J158" s="28">
        <f t="shared" si="59"/>
        <v>88095.400000000009</v>
      </c>
      <c r="K158" s="41">
        <v>15</v>
      </c>
      <c r="L158" s="28">
        <f t="shared" si="60"/>
        <v>5873.0266666666676</v>
      </c>
      <c r="M158" s="28">
        <v>1433.92</v>
      </c>
      <c r="N158" s="42">
        <v>0.25</v>
      </c>
      <c r="O158" s="28">
        <f t="shared" si="61"/>
        <v>1826.7366666666669</v>
      </c>
      <c r="P158" s="42">
        <v>1.54</v>
      </c>
      <c r="Q158" s="28">
        <f t="shared" si="62"/>
        <v>11252.697866666669</v>
      </c>
      <c r="R158" s="28">
        <f t="shared" si="63"/>
        <v>20386.381200000003</v>
      </c>
      <c r="S158" s="42">
        <v>0.03</v>
      </c>
      <c r="T158" s="28">
        <f t="shared" si="64"/>
        <v>611.59143600000004</v>
      </c>
      <c r="U158" s="28">
        <f t="shared" si="65"/>
        <v>20997.972636000002</v>
      </c>
      <c r="V158" s="42">
        <v>0</v>
      </c>
      <c r="W158" s="28">
        <f t="shared" ref="W158:W170" si="80">U158*V158</f>
        <v>0</v>
      </c>
      <c r="X158" s="29">
        <f t="shared" si="67"/>
        <v>20997.972636000002</v>
      </c>
      <c r="Y158" s="29">
        <f t="shared" si="68"/>
        <v>21000</v>
      </c>
      <c r="Z158" s="29">
        <f t="shared" si="78"/>
        <v>25200</v>
      </c>
      <c r="AA158" s="23">
        <v>704</v>
      </c>
      <c r="AB158" s="28">
        <f t="shared" si="30"/>
        <v>18.399999999999999</v>
      </c>
      <c r="AC158" s="34"/>
      <c r="AD158" s="28">
        <f t="shared" si="69"/>
        <v>12953.599999999999</v>
      </c>
      <c r="AE158" s="42">
        <v>0.27100000000000002</v>
      </c>
      <c r="AF158" s="28">
        <f t="shared" si="70"/>
        <v>3510.4256</v>
      </c>
      <c r="AG158" s="42">
        <v>0</v>
      </c>
      <c r="AH158" s="28">
        <f t="shared" si="71"/>
        <v>0</v>
      </c>
      <c r="AI158" s="28">
        <f t="shared" si="72"/>
        <v>16464.025599999997</v>
      </c>
      <c r="AJ158" s="28">
        <v>0</v>
      </c>
      <c r="AK158" s="42">
        <v>0.03</v>
      </c>
      <c r="AL158" s="28">
        <f t="shared" si="73"/>
        <v>493.9207679999999</v>
      </c>
      <c r="AM158" s="28">
        <f t="shared" si="74"/>
        <v>16957.946367999997</v>
      </c>
      <c r="AN158" s="42">
        <v>0</v>
      </c>
      <c r="AO158" s="28">
        <f t="shared" si="75"/>
        <v>0</v>
      </c>
      <c r="AP158" s="28">
        <f t="shared" si="76"/>
        <v>16957.946367999997</v>
      </c>
      <c r="AQ158" s="28">
        <f t="shared" si="77"/>
        <v>17000</v>
      </c>
      <c r="AR158" s="30" t="s">
        <v>59</v>
      </c>
      <c r="AS158" s="23"/>
      <c r="AT158" s="28"/>
      <c r="AU158" s="34"/>
      <c r="AV158" s="34"/>
      <c r="AW158" s="42"/>
      <c r="AX158" s="34"/>
      <c r="AY158" s="43"/>
      <c r="AZ158" s="34"/>
      <c r="BA158" s="34"/>
      <c r="BB158" s="34"/>
      <c r="BC158" s="42"/>
      <c r="BD158" s="34"/>
      <c r="BE158" s="34"/>
      <c r="BF158" s="43"/>
      <c r="BG158" s="34"/>
      <c r="BH158" s="34"/>
      <c r="BI158" s="120"/>
      <c r="BJ158" s="28">
        <f t="shared" si="79"/>
        <v>20400</v>
      </c>
    </row>
    <row r="159" spans="1:62" s="46" customFormat="1" ht="15" x14ac:dyDescent="0.25">
      <c r="A159" s="103">
        <v>141</v>
      </c>
      <c r="B159" s="51" t="s">
        <v>111</v>
      </c>
      <c r="C159" s="73" t="s">
        <v>116</v>
      </c>
      <c r="D159" s="21" t="s">
        <v>74</v>
      </c>
      <c r="E159" s="21">
        <v>168</v>
      </c>
      <c r="F159" s="23">
        <v>336</v>
      </c>
      <c r="G159" s="47">
        <f t="shared" si="57"/>
        <v>504</v>
      </c>
      <c r="H159" s="50">
        <f t="shared" si="58"/>
        <v>168</v>
      </c>
      <c r="I159" s="28">
        <f t="shared" si="29"/>
        <v>289.78750000000002</v>
      </c>
      <c r="J159" s="28">
        <f t="shared" si="59"/>
        <v>48684.3</v>
      </c>
      <c r="K159" s="41">
        <v>15</v>
      </c>
      <c r="L159" s="28">
        <f t="shared" si="60"/>
        <v>3245.6200000000003</v>
      </c>
      <c r="M159" s="28">
        <v>1381.78</v>
      </c>
      <c r="N159" s="42">
        <v>0.25</v>
      </c>
      <c r="O159" s="28">
        <f t="shared" si="61"/>
        <v>1156.8500000000001</v>
      </c>
      <c r="P159" s="42">
        <v>1.54</v>
      </c>
      <c r="Q159" s="28">
        <f t="shared" si="62"/>
        <v>7126.1960000000008</v>
      </c>
      <c r="R159" s="28">
        <f t="shared" si="63"/>
        <v>12910.446000000002</v>
      </c>
      <c r="S159" s="42">
        <v>0.03</v>
      </c>
      <c r="T159" s="28">
        <f t="shared" si="64"/>
        <v>387.31338000000005</v>
      </c>
      <c r="U159" s="28">
        <f t="shared" si="65"/>
        <v>13297.759380000001</v>
      </c>
      <c r="V159" s="42">
        <v>0</v>
      </c>
      <c r="W159" s="28">
        <f t="shared" si="80"/>
        <v>0</v>
      </c>
      <c r="X159" s="29">
        <f t="shared" si="67"/>
        <v>13297.759380000001</v>
      </c>
      <c r="Y159" s="29">
        <f t="shared" si="68"/>
        <v>13300</v>
      </c>
      <c r="Z159" s="29">
        <f t="shared" si="78"/>
        <v>15960</v>
      </c>
      <c r="AA159" s="23">
        <v>336</v>
      </c>
      <c r="AB159" s="28">
        <f t="shared" si="30"/>
        <v>18.399999999999999</v>
      </c>
      <c r="AC159" s="34"/>
      <c r="AD159" s="28">
        <f t="shared" si="69"/>
        <v>6182.4</v>
      </c>
      <c r="AE159" s="42">
        <v>0.27100000000000002</v>
      </c>
      <c r="AF159" s="28">
        <f t="shared" si="70"/>
        <v>1675.4304</v>
      </c>
      <c r="AG159" s="42">
        <v>0</v>
      </c>
      <c r="AH159" s="28">
        <f t="shared" si="71"/>
        <v>0</v>
      </c>
      <c r="AI159" s="28">
        <f t="shared" si="72"/>
        <v>7857.8303999999998</v>
      </c>
      <c r="AJ159" s="28">
        <v>0</v>
      </c>
      <c r="AK159" s="42">
        <v>0.03</v>
      </c>
      <c r="AL159" s="28">
        <f t="shared" si="73"/>
        <v>235.73491199999998</v>
      </c>
      <c r="AM159" s="28">
        <f t="shared" si="74"/>
        <v>8093.5653119999997</v>
      </c>
      <c r="AN159" s="42">
        <v>0</v>
      </c>
      <c r="AO159" s="28">
        <f t="shared" si="75"/>
        <v>0</v>
      </c>
      <c r="AP159" s="28">
        <f t="shared" si="76"/>
        <v>8093.5653119999997</v>
      </c>
      <c r="AQ159" s="28">
        <f t="shared" si="77"/>
        <v>8100</v>
      </c>
      <c r="AR159" s="30" t="s">
        <v>59</v>
      </c>
      <c r="AS159" s="23"/>
      <c r="AT159" s="28"/>
      <c r="AU159" s="34"/>
      <c r="AV159" s="34"/>
      <c r="AW159" s="42"/>
      <c r="AX159" s="34"/>
      <c r="AY159" s="43"/>
      <c r="AZ159" s="34"/>
      <c r="BA159" s="34"/>
      <c r="BB159" s="34"/>
      <c r="BC159" s="42"/>
      <c r="BD159" s="34"/>
      <c r="BE159" s="34"/>
      <c r="BF159" s="43"/>
      <c r="BG159" s="34"/>
      <c r="BH159" s="34"/>
      <c r="BI159" s="120"/>
      <c r="BJ159" s="28">
        <f t="shared" si="79"/>
        <v>9720</v>
      </c>
    </row>
    <row r="160" spans="1:62" s="46" customFormat="1" ht="15" x14ac:dyDescent="0.25">
      <c r="A160" s="103">
        <v>142</v>
      </c>
      <c r="B160" s="51" t="s">
        <v>408</v>
      </c>
      <c r="C160" s="21" t="s">
        <v>60</v>
      </c>
      <c r="D160" s="21" t="s">
        <v>123</v>
      </c>
      <c r="E160" s="22">
        <v>50</v>
      </c>
      <c r="F160" s="40">
        <v>48</v>
      </c>
      <c r="G160" s="47">
        <f t="shared" si="57"/>
        <v>98</v>
      </c>
      <c r="H160" s="50">
        <f t="shared" si="58"/>
        <v>50</v>
      </c>
      <c r="I160" s="28">
        <f t="shared" si="29"/>
        <v>289.78750000000002</v>
      </c>
      <c r="J160" s="28">
        <f t="shared" si="59"/>
        <v>14489.375000000002</v>
      </c>
      <c r="K160" s="41">
        <v>15</v>
      </c>
      <c r="L160" s="28">
        <f t="shared" si="60"/>
        <v>965.95833333333348</v>
      </c>
      <c r="M160" s="28">
        <v>1303.5733333333333</v>
      </c>
      <c r="N160" s="42">
        <v>0.25</v>
      </c>
      <c r="O160" s="28">
        <f t="shared" si="61"/>
        <v>567.38291666666669</v>
      </c>
      <c r="P160" s="42">
        <v>1.54</v>
      </c>
      <c r="Q160" s="28">
        <f t="shared" si="62"/>
        <v>3495.078766666667</v>
      </c>
      <c r="R160" s="28">
        <f t="shared" si="63"/>
        <v>6331.9933500000006</v>
      </c>
      <c r="S160" s="42">
        <v>0.03</v>
      </c>
      <c r="T160" s="28">
        <f t="shared" si="64"/>
        <v>189.9598005</v>
      </c>
      <c r="U160" s="28">
        <f t="shared" si="65"/>
        <v>6521.9531505000004</v>
      </c>
      <c r="V160" s="42">
        <v>0</v>
      </c>
      <c r="W160" s="28">
        <f t="shared" si="80"/>
        <v>0</v>
      </c>
      <c r="X160" s="29">
        <f t="shared" si="67"/>
        <v>6521.9531505000004</v>
      </c>
      <c r="Y160" s="29">
        <f t="shared" si="68"/>
        <v>6500</v>
      </c>
      <c r="Z160" s="29">
        <f t="shared" si="78"/>
        <v>7800</v>
      </c>
      <c r="AA160" s="23" t="s">
        <v>409</v>
      </c>
      <c r="AB160" s="28">
        <f t="shared" si="30"/>
        <v>18.399999999999999</v>
      </c>
      <c r="AC160" s="34"/>
      <c r="AD160" s="28">
        <f t="shared" si="69"/>
        <v>883.19999999999993</v>
      </c>
      <c r="AE160" s="42">
        <v>0.27100000000000002</v>
      </c>
      <c r="AF160" s="28">
        <f t="shared" si="70"/>
        <v>239.34719999999999</v>
      </c>
      <c r="AG160" s="42">
        <v>0</v>
      </c>
      <c r="AH160" s="28">
        <f t="shared" si="71"/>
        <v>0</v>
      </c>
      <c r="AI160" s="28">
        <f t="shared" si="72"/>
        <v>1122.5472</v>
      </c>
      <c r="AJ160" s="28">
        <v>0</v>
      </c>
      <c r="AK160" s="42">
        <v>0.03</v>
      </c>
      <c r="AL160" s="28">
        <f t="shared" si="73"/>
        <v>33.676415999999996</v>
      </c>
      <c r="AM160" s="28">
        <f t="shared" si="74"/>
        <v>1156.223616</v>
      </c>
      <c r="AN160" s="42">
        <v>0</v>
      </c>
      <c r="AO160" s="28">
        <f t="shared" si="75"/>
        <v>0</v>
      </c>
      <c r="AP160" s="28">
        <f t="shared" si="76"/>
        <v>1156.223616</v>
      </c>
      <c r="AQ160" s="28">
        <f t="shared" si="77"/>
        <v>1200</v>
      </c>
      <c r="AR160" s="30"/>
      <c r="AS160" s="23"/>
      <c r="AT160" s="28"/>
      <c r="AU160" s="34"/>
      <c r="AV160" s="34"/>
      <c r="AW160" s="42"/>
      <c r="AX160" s="34"/>
      <c r="AY160" s="43"/>
      <c r="AZ160" s="34"/>
      <c r="BA160" s="34"/>
      <c r="BB160" s="34"/>
      <c r="BC160" s="42"/>
      <c r="BD160" s="34"/>
      <c r="BE160" s="34"/>
      <c r="BF160" s="43"/>
      <c r="BG160" s="34"/>
      <c r="BH160" s="34"/>
      <c r="BI160" s="120"/>
      <c r="BJ160" s="28">
        <f t="shared" si="79"/>
        <v>1440</v>
      </c>
    </row>
    <row r="161" spans="1:62" s="46" customFormat="1" ht="15" x14ac:dyDescent="0.25">
      <c r="A161" s="103">
        <v>143</v>
      </c>
      <c r="B161" s="51" t="s">
        <v>112</v>
      </c>
      <c r="C161" s="21" t="s">
        <v>58</v>
      </c>
      <c r="D161" s="21" t="s">
        <v>100</v>
      </c>
      <c r="E161" s="21">
        <v>244</v>
      </c>
      <c r="F161" s="23">
        <v>456</v>
      </c>
      <c r="G161" s="47">
        <f t="shared" si="57"/>
        <v>700</v>
      </c>
      <c r="H161" s="50">
        <f t="shared" si="58"/>
        <v>244</v>
      </c>
      <c r="I161" s="28">
        <f t="shared" ref="I161:I192" si="81">(323.2*0.67)+(96.5*2.3*0.33)</f>
        <v>289.78750000000002</v>
      </c>
      <c r="J161" s="28">
        <f t="shared" si="59"/>
        <v>70708.150000000009</v>
      </c>
      <c r="K161" s="41">
        <v>15</v>
      </c>
      <c r="L161" s="28">
        <f t="shared" si="60"/>
        <v>4713.876666666667</v>
      </c>
      <c r="M161" s="28">
        <v>1407.85</v>
      </c>
      <c r="N161" s="42">
        <v>0.25</v>
      </c>
      <c r="O161" s="28">
        <f t="shared" si="61"/>
        <v>1530.4316666666668</v>
      </c>
      <c r="P161" s="42">
        <v>1.54</v>
      </c>
      <c r="Q161" s="28">
        <f t="shared" si="62"/>
        <v>9427.4590666666681</v>
      </c>
      <c r="R161" s="28">
        <f t="shared" si="63"/>
        <v>17079.617400000003</v>
      </c>
      <c r="S161" s="42">
        <v>0.03</v>
      </c>
      <c r="T161" s="28">
        <f t="shared" si="64"/>
        <v>512.38852200000008</v>
      </c>
      <c r="U161" s="28">
        <f t="shared" si="65"/>
        <v>17592.005922000004</v>
      </c>
      <c r="V161" s="42">
        <v>0</v>
      </c>
      <c r="W161" s="28">
        <f t="shared" si="80"/>
        <v>0</v>
      </c>
      <c r="X161" s="29">
        <f t="shared" si="67"/>
        <v>17592.005922000004</v>
      </c>
      <c r="Y161" s="29">
        <f t="shared" si="68"/>
        <v>17600</v>
      </c>
      <c r="Z161" s="29">
        <f t="shared" si="78"/>
        <v>21120</v>
      </c>
      <c r="AA161" s="23">
        <v>456</v>
      </c>
      <c r="AB161" s="28">
        <f t="shared" ref="AB161:AB192" si="82">8*2.3</f>
        <v>18.399999999999999</v>
      </c>
      <c r="AC161" s="34"/>
      <c r="AD161" s="28">
        <f t="shared" si="69"/>
        <v>8390.4</v>
      </c>
      <c r="AE161" s="42">
        <v>0.27100000000000002</v>
      </c>
      <c r="AF161" s="28">
        <f t="shared" si="70"/>
        <v>2273.7984000000001</v>
      </c>
      <c r="AG161" s="42">
        <v>0</v>
      </c>
      <c r="AH161" s="28">
        <f t="shared" si="71"/>
        <v>0</v>
      </c>
      <c r="AI161" s="28">
        <f t="shared" si="72"/>
        <v>10664.198399999999</v>
      </c>
      <c r="AJ161" s="28">
        <v>0</v>
      </c>
      <c r="AK161" s="42">
        <v>0.03</v>
      </c>
      <c r="AL161" s="28">
        <f t="shared" si="73"/>
        <v>319.925952</v>
      </c>
      <c r="AM161" s="28">
        <f t="shared" si="74"/>
        <v>10984.124351999999</v>
      </c>
      <c r="AN161" s="42">
        <v>0</v>
      </c>
      <c r="AO161" s="28">
        <f t="shared" si="75"/>
        <v>0</v>
      </c>
      <c r="AP161" s="28">
        <f t="shared" si="76"/>
        <v>10984.124351999999</v>
      </c>
      <c r="AQ161" s="28">
        <f t="shared" si="77"/>
        <v>11000</v>
      </c>
      <c r="AR161" s="30" t="s">
        <v>59</v>
      </c>
      <c r="AS161" s="23"/>
      <c r="AT161" s="28"/>
      <c r="AU161" s="34"/>
      <c r="AV161" s="34"/>
      <c r="AW161" s="42"/>
      <c r="AX161" s="34"/>
      <c r="AY161" s="43"/>
      <c r="AZ161" s="34"/>
      <c r="BA161" s="34"/>
      <c r="BB161" s="34"/>
      <c r="BC161" s="42"/>
      <c r="BD161" s="34"/>
      <c r="BE161" s="34"/>
      <c r="BF161" s="43"/>
      <c r="BG161" s="34"/>
      <c r="BH161" s="34"/>
      <c r="BI161" s="120"/>
      <c r="BJ161" s="28">
        <f t="shared" si="79"/>
        <v>13200</v>
      </c>
    </row>
    <row r="162" spans="1:62" s="46" customFormat="1" ht="15" x14ac:dyDescent="0.25">
      <c r="A162" s="103">
        <v>144</v>
      </c>
      <c r="B162" s="51" t="s">
        <v>112</v>
      </c>
      <c r="C162" s="21" t="s">
        <v>60</v>
      </c>
      <c r="D162" s="21" t="s">
        <v>100</v>
      </c>
      <c r="E162" s="21">
        <v>144</v>
      </c>
      <c r="F162" s="23">
        <v>196</v>
      </c>
      <c r="G162" s="47">
        <f t="shared" si="57"/>
        <v>340</v>
      </c>
      <c r="H162" s="50">
        <f t="shared" si="58"/>
        <v>144</v>
      </c>
      <c r="I162" s="28">
        <f t="shared" si="81"/>
        <v>289.78750000000002</v>
      </c>
      <c r="J162" s="28">
        <f t="shared" si="59"/>
        <v>41729.4</v>
      </c>
      <c r="K162" s="41">
        <v>15</v>
      </c>
      <c r="L162" s="28">
        <f t="shared" si="60"/>
        <v>2781.96</v>
      </c>
      <c r="M162" s="28">
        <v>1329.64</v>
      </c>
      <c r="N162" s="42">
        <v>0.25</v>
      </c>
      <c r="O162" s="28">
        <f t="shared" si="61"/>
        <v>1027.9000000000001</v>
      </c>
      <c r="P162" s="42">
        <v>1.54</v>
      </c>
      <c r="Q162" s="28">
        <f t="shared" si="62"/>
        <v>6331.8640000000005</v>
      </c>
      <c r="R162" s="28">
        <f t="shared" si="63"/>
        <v>11471.364000000001</v>
      </c>
      <c r="S162" s="42">
        <v>0.03</v>
      </c>
      <c r="T162" s="28">
        <f t="shared" si="64"/>
        <v>344.14092000000005</v>
      </c>
      <c r="U162" s="28">
        <f t="shared" si="65"/>
        <v>11815.504920000001</v>
      </c>
      <c r="V162" s="42">
        <v>0</v>
      </c>
      <c r="W162" s="28">
        <f t="shared" si="80"/>
        <v>0</v>
      </c>
      <c r="X162" s="29">
        <f t="shared" si="67"/>
        <v>11815.504920000001</v>
      </c>
      <c r="Y162" s="29">
        <f t="shared" si="68"/>
        <v>11800</v>
      </c>
      <c r="Z162" s="29">
        <f t="shared" si="78"/>
        <v>14160</v>
      </c>
      <c r="AA162" s="23">
        <v>196</v>
      </c>
      <c r="AB162" s="28">
        <f t="shared" si="82"/>
        <v>18.399999999999999</v>
      </c>
      <c r="AC162" s="34"/>
      <c r="AD162" s="28">
        <f t="shared" si="69"/>
        <v>3606.3999999999996</v>
      </c>
      <c r="AE162" s="42">
        <v>0.27100000000000002</v>
      </c>
      <c r="AF162" s="28">
        <f t="shared" si="70"/>
        <v>977.33439999999996</v>
      </c>
      <c r="AG162" s="42">
        <v>0</v>
      </c>
      <c r="AH162" s="28">
        <f t="shared" si="71"/>
        <v>0</v>
      </c>
      <c r="AI162" s="28">
        <f t="shared" si="72"/>
        <v>4583.7343999999994</v>
      </c>
      <c r="AJ162" s="28">
        <v>0</v>
      </c>
      <c r="AK162" s="42">
        <v>0.03</v>
      </c>
      <c r="AL162" s="28">
        <f t="shared" si="73"/>
        <v>137.51203199999998</v>
      </c>
      <c r="AM162" s="28">
        <f t="shared" si="74"/>
        <v>4721.246431999999</v>
      </c>
      <c r="AN162" s="42">
        <v>0</v>
      </c>
      <c r="AO162" s="28">
        <f t="shared" si="75"/>
        <v>0</v>
      </c>
      <c r="AP162" s="28">
        <f t="shared" si="76"/>
        <v>4721.246431999999</v>
      </c>
      <c r="AQ162" s="28">
        <f t="shared" si="77"/>
        <v>4700</v>
      </c>
      <c r="AR162" s="30" t="s">
        <v>59</v>
      </c>
      <c r="AS162" s="23"/>
      <c r="AT162" s="28"/>
      <c r="AU162" s="34"/>
      <c r="AV162" s="34"/>
      <c r="AW162" s="42"/>
      <c r="AX162" s="34"/>
      <c r="AY162" s="43"/>
      <c r="AZ162" s="34"/>
      <c r="BA162" s="34"/>
      <c r="BB162" s="34"/>
      <c r="BC162" s="42"/>
      <c r="BD162" s="34"/>
      <c r="BE162" s="34"/>
      <c r="BF162" s="43"/>
      <c r="BG162" s="34"/>
      <c r="BH162" s="34"/>
      <c r="BI162" s="120"/>
      <c r="BJ162" s="28">
        <f t="shared" si="79"/>
        <v>5640</v>
      </c>
    </row>
    <row r="163" spans="1:62" s="46" customFormat="1" ht="15" x14ac:dyDescent="0.25">
      <c r="A163" s="103">
        <v>145</v>
      </c>
      <c r="B163" s="51" t="s">
        <v>113</v>
      </c>
      <c r="C163" s="21" t="s">
        <v>58</v>
      </c>
      <c r="D163" s="22">
        <v>3</v>
      </c>
      <c r="E163" s="22">
        <v>152</v>
      </c>
      <c r="F163" s="40">
        <v>200</v>
      </c>
      <c r="G163" s="47">
        <f t="shared" si="57"/>
        <v>352</v>
      </c>
      <c r="H163" s="50">
        <f t="shared" si="58"/>
        <v>152</v>
      </c>
      <c r="I163" s="28">
        <f t="shared" si="81"/>
        <v>289.78750000000002</v>
      </c>
      <c r="J163" s="28">
        <f t="shared" si="59"/>
        <v>44047.700000000004</v>
      </c>
      <c r="K163" s="41">
        <v>15</v>
      </c>
      <c r="L163" s="28">
        <f t="shared" si="60"/>
        <v>2936.5133333333338</v>
      </c>
      <c r="M163" s="28">
        <v>1355.7133333333331</v>
      </c>
      <c r="N163" s="42">
        <v>0.25</v>
      </c>
      <c r="O163" s="28">
        <f t="shared" si="61"/>
        <v>1073.0566666666668</v>
      </c>
      <c r="P163" s="42">
        <v>1.54</v>
      </c>
      <c r="Q163" s="28">
        <f t="shared" si="62"/>
        <v>6610.0290666666679</v>
      </c>
      <c r="R163" s="28">
        <f t="shared" si="63"/>
        <v>11975.312400000003</v>
      </c>
      <c r="S163" s="42">
        <v>0.03</v>
      </c>
      <c r="T163" s="28">
        <f t="shared" si="64"/>
        <v>359.25937200000004</v>
      </c>
      <c r="U163" s="28">
        <f t="shared" si="65"/>
        <v>12334.571772000003</v>
      </c>
      <c r="V163" s="42">
        <v>0</v>
      </c>
      <c r="W163" s="28">
        <f t="shared" si="80"/>
        <v>0</v>
      </c>
      <c r="X163" s="29">
        <f t="shared" si="67"/>
        <v>12334.571772000003</v>
      </c>
      <c r="Y163" s="29">
        <f t="shared" si="68"/>
        <v>12300</v>
      </c>
      <c r="Z163" s="29">
        <f t="shared" si="78"/>
        <v>14760</v>
      </c>
      <c r="AA163" s="40">
        <v>200</v>
      </c>
      <c r="AB163" s="28">
        <f t="shared" si="82"/>
        <v>18.399999999999999</v>
      </c>
      <c r="AC163" s="34"/>
      <c r="AD163" s="28">
        <f t="shared" si="69"/>
        <v>3679.9999999999995</v>
      </c>
      <c r="AE163" s="42">
        <v>0.27100000000000002</v>
      </c>
      <c r="AF163" s="28">
        <f t="shared" si="70"/>
        <v>997.28</v>
      </c>
      <c r="AG163" s="42">
        <v>0</v>
      </c>
      <c r="AH163" s="28">
        <f t="shared" si="71"/>
        <v>0</v>
      </c>
      <c r="AI163" s="28">
        <f t="shared" si="72"/>
        <v>4677.28</v>
      </c>
      <c r="AJ163" s="28">
        <v>0</v>
      </c>
      <c r="AK163" s="42">
        <v>0.03</v>
      </c>
      <c r="AL163" s="28">
        <f t="shared" si="73"/>
        <v>140.3184</v>
      </c>
      <c r="AM163" s="28">
        <f t="shared" si="74"/>
        <v>4817.5983999999999</v>
      </c>
      <c r="AN163" s="42">
        <v>0</v>
      </c>
      <c r="AO163" s="28">
        <f t="shared" si="75"/>
        <v>0</v>
      </c>
      <c r="AP163" s="28">
        <f t="shared" si="76"/>
        <v>4817.5983999999999</v>
      </c>
      <c r="AQ163" s="28">
        <f t="shared" si="77"/>
        <v>4800</v>
      </c>
      <c r="AR163" s="30"/>
      <c r="AS163" s="23"/>
      <c r="AT163" s="28"/>
      <c r="AU163" s="34"/>
      <c r="AV163" s="34"/>
      <c r="AW163" s="42"/>
      <c r="AX163" s="34"/>
      <c r="AY163" s="43"/>
      <c r="AZ163" s="34"/>
      <c r="BA163" s="34"/>
      <c r="BB163" s="34"/>
      <c r="BC163" s="42"/>
      <c r="BD163" s="34"/>
      <c r="BE163" s="34"/>
      <c r="BF163" s="43"/>
      <c r="BG163" s="34"/>
      <c r="BH163" s="34"/>
      <c r="BI163" s="120"/>
      <c r="BJ163" s="28">
        <f t="shared" si="79"/>
        <v>5760</v>
      </c>
    </row>
    <row r="164" spans="1:62" s="46" customFormat="1" ht="15" x14ac:dyDescent="0.25">
      <c r="A164" s="103">
        <v>146</v>
      </c>
      <c r="B164" s="51" t="s">
        <v>113</v>
      </c>
      <c r="C164" s="21" t="s">
        <v>61</v>
      </c>
      <c r="D164" s="21" t="s">
        <v>63</v>
      </c>
      <c r="E164" s="22">
        <v>104</v>
      </c>
      <c r="F164" s="40">
        <v>80</v>
      </c>
      <c r="G164" s="47">
        <f t="shared" si="57"/>
        <v>184</v>
      </c>
      <c r="H164" s="50">
        <f t="shared" si="58"/>
        <v>104</v>
      </c>
      <c r="I164" s="28">
        <f t="shared" si="81"/>
        <v>289.78750000000002</v>
      </c>
      <c r="J164" s="28">
        <f t="shared" si="59"/>
        <v>30137.9</v>
      </c>
      <c r="K164" s="41">
        <v>15</v>
      </c>
      <c r="L164" s="28">
        <f t="shared" si="60"/>
        <v>2009.1933333333334</v>
      </c>
      <c r="M164" s="28">
        <v>1303.5733333333333</v>
      </c>
      <c r="N164" s="42">
        <v>0.25</v>
      </c>
      <c r="O164" s="28">
        <f t="shared" si="61"/>
        <v>828.19166666666661</v>
      </c>
      <c r="P164" s="42">
        <v>1.54</v>
      </c>
      <c r="Q164" s="28">
        <f t="shared" si="62"/>
        <v>5101.6606666666667</v>
      </c>
      <c r="R164" s="28">
        <f t="shared" si="63"/>
        <v>9242.6189999999988</v>
      </c>
      <c r="S164" s="42">
        <v>0.03</v>
      </c>
      <c r="T164" s="28">
        <f t="shared" si="64"/>
        <v>277.27856999999995</v>
      </c>
      <c r="U164" s="28">
        <f t="shared" si="65"/>
        <v>9519.8975699999992</v>
      </c>
      <c r="V164" s="42">
        <v>0</v>
      </c>
      <c r="W164" s="28">
        <f t="shared" si="80"/>
        <v>0</v>
      </c>
      <c r="X164" s="29">
        <f t="shared" si="67"/>
        <v>9519.8975699999992</v>
      </c>
      <c r="Y164" s="29">
        <f t="shared" si="68"/>
        <v>9500</v>
      </c>
      <c r="Z164" s="29">
        <f t="shared" si="78"/>
        <v>11400</v>
      </c>
      <c r="AA164" s="40">
        <v>80</v>
      </c>
      <c r="AB164" s="28">
        <f t="shared" si="82"/>
        <v>18.399999999999999</v>
      </c>
      <c r="AC164" s="34"/>
      <c r="AD164" s="28">
        <f t="shared" si="69"/>
        <v>1472</v>
      </c>
      <c r="AE164" s="42">
        <v>0.27100000000000002</v>
      </c>
      <c r="AF164" s="28">
        <f t="shared" si="70"/>
        <v>398.91200000000003</v>
      </c>
      <c r="AG164" s="42">
        <v>0</v>
      </c>
      <c r="AH164" s="28">
        <f t="shared" si="71"/>
        <v>0</v>
      </c>
      <c r="AI164" s="28">
        <f t="shared" si="72"/>
        <v>1870.912</v>
      </c>
      <c r="AJ164" s="28">
        <v>0</v>
      </c>
      <c r="AK164" s="42">
        <v>0.03</v>
      </c>
      <c r="AL164" s="28">
        <f t="shared" si="73"/>
        <v>56.127359999999996</v>
      </c>
      <c r="AM164" s="28">
        <f t="shared" si="74"/>
        <v>1927.03936</v>
      </c>
      <c r="AN164" s="42">
        <v>0</v>
      </c>
      <c r="AO164" s="28">
        <f t="shared" si="75"/>
        <v>0</v>
      </c>
      <c r="AP164" s="28">
        <f t="shared" si="76"/>
        <v>1927.03936</v>
      </c>
      <c r="AQ164" s="28">
        <f t="shared" si="77"/>
        <v>1900</v>
      </c>
      <c r="AR164" s="30"/>
      <c r="AS164" s="23"/>
      <c r="AT164" s="28"/>
      <c r="AU164" s="34"/>
      <c r="AV164" s="34"/>
      <c r="AW164" s="42"/>
      <c r="AX164" s="34"/>
      <c r="AY164" s="43"/>
      <c r="AZ164" s="34"/>
      <c r="BA164" s="34"/>
      <c r="BB164" s="34"/>
      <c r="BC164" s="42"/>
      <c r="BD164" s="34"/>
      <c r="BE164" s="34"/>
      <c r="BF164" s="43"/>
      <c r="BG164" s="34"/>
      <c r="BH164" s="34"/>
      <c r="BI164" s="120"/>
      <c r="BJ164" s="28">
        <f t="shared" si="79"/>
        <v>2280</v>
      </c>
    </row>
    <row r="165" spans="1:62" s="46" customFormat="1" ht="15" x14ac:dyDescent="0.25">
      <c r="A165" s="103">
        <v>147</v>
      </c>
      <c r="B165" s="51" t="s">
        <v>113</v>
      </c>
      <c r="C165" s="21" t="s">
        <v>61</v>
      </c>
      <c r="D165" s="22">
        <v>6</v>
      </c>
      <c r="E165" s="22">
        <v>76</v>
      </c>
      <c r="F165" s="40">
        <v>80</v>
      </c>
      <c r="G165" s="47">
        <f t="shared" si="57"/>
        <v>156</v>
      </c>
      <c r="H165" s="50">
        <f t="shared" si="58"/>
        <v>76</v>
      </c>
      <c r="I165" s="28">
        <f t="shared" si="81"/>
        <v>289.78750000000002</v>
      </c>
      <c r="J165" s="28">
        <f t="shared" si="59"/>
        <v>22023.850000000002</v>
      </c>
      <c r="K165" s="41">
        <v>15</v>
      </c>
      <c r="L165" s="28">
        <f t="shared" si="60"/>
        <v>1468.2566666666669</v>
      </c>
      <c r="M165" s="28">
        <v>1303.5733333333333</v>
      </c>
      <c r="N165" s="42">
        <v>0.25</v>
      </c>
      <c r="O165" s="28">
        <f t="shared" si="61"/>
        <v>692.95749999999998</v>
      </c>
      <c r="P165" s="42">
        <v>1.54</v>
      </c>
      <c r="Q165" s="28">
        <f t="shared" si="62"/>
        <v>4268.6181999999999</v>
      </c>
      <c r="R165" s="28">
        <f t="shared" si="63"/>
        <v>7733.4056999999993</v>
      </c>
      <c r="S165" s="42">
        <v>0.03</v>
      </c>
      <c r="T165" s="28">
        <f t="shared" si="64"/>
        <v>232.00217099999998</v>
      </c>
      <c r="U165" s="28">
        <f t="shared" si="65"/>
        <v>7965.4078709999994</v>
      </c>
      <c r="V165" s="42">
        <v>0</v>
      </c>
      <c r="W165" s="28">
        <f t="shared" si="80"/>
        <v>0</v>
      </c>
      <c r="X165" s="29">
        <f t="shared" si="67"/>
        <v>7965.4078709999994</v>
      </c>
      <c r="Y165" s="29">
        <f t="shared" si="68"/>
        <v>8000</v>
      </c>
      <c r="Z165" s="29">
        <f t="shared" si="78"/>
        <v>9600</v>
      </c>
      <c r="AA165" s="40">
        <v>80</v>
      </c>
      <c r="AB165" s="28">
        <f t="shared" si="82"/>
        <v>18.399999999999999</v>
      </c>
      <c r="AC165" s="34"/>
      <c r="AD165" s="28">
        <f t="shared" si="69"/>
        <v>1472</v>
      </c>
      <c r="AE165" s="42">
        <v>0.27100000000000002</v>
      </c>
      <c r="AF165" s="28">
        <f t="shared" si="70"/>
        <v>398.91200000000003</v>
      </c>
      <c r="AG165" s="42">
        <v>0</v>
      </c>
      <c r="AH165" s="28">
        <f t="shared" si="71"/>
        <v>0</v>
      </c>
      <c r="AI165" s="28">
        <f t="shared" si="72"/>
        <v>1870.912</v>
      </c>
      <c r="AJ165" s="28">
        <v>0</v>
      </c>
      <c r="AK165" s="42">
        <v>0.03</v>
      </c>
      <c r="AL165" s="28">
        <f t="shared" si="73"/>
        <v>56.127359999999996</v>
      </c>
      <c r="AM165" s="28">
        <f t="shared" si="74"/>
        <v>1927.03936</v>
      </c>
      <c r="AN165" s="42">
        <v>0</v>
      </c>
      <c r="AO165" s="28">
        <f t="shared" si="75"/>
        <v>0</v>
      </c>
      <c r="AP165" s="28">
        <f t="shared" si="76"/>
        <v>1927.03936</v>
      </c>
      <c r="AQ165" s="28">
        <f t="shared" si="77"/>
        <v>1900</v>
      </c>
      <c r="AR165" s="30"/>
      <c r="AS165" s="23"/>
      <c r="AT165" s="28"/>
      <c r="AU165" s="34"/>
      <c r="AV165" s="34"/>
      <c r="AW165" s="42"/>
      <c r="AX165" s="34"/>
      <c r="AY165" s="43"/>
      <c r="AZ165" s="34"/>
      <c r="BA165" s="34"/>
      <c r="BB165" s="34"/>
      <c r="BC165" s="42"/>
      <c r="BD165" s="34"/>
      <c r="BE165" s="34"/>
      <c r="BF165" s="43"/>
      <c r="BG165" s="34"/>
      <c r="BH165" s="34"/>
      <c r="BI165" s="120"/>
      <c r="BJ165" s="28">
        <f t="shared" si="79"/>
        <v>2280</v>
      </c>
    </row>
    <row r="166" spans="1:62" s="46" customFormat="1" ht="15" x14ac:dyDescent="0.25">
      <c r="A166" s="103">
        <v>148</v>
      </c>
      <c r="B166" s="51" t="s">
        <v>114</v>
      </c>
      <c r="C166" s="21" t="s">
        <v>58</v>
      </c>
      <c r="D166" s="21" t="s">
        <v>73</v>
      </c>
      <c r="E166" s="22">
        <v>80</v>
      </c>
      <c r="F166" s="40">
        <v>208</v>
      </c>
      <c r="G166" s="47">
        <f t="shared" ref="G166:G168" si="83">E166+F166</f>
        <v>288</v>
      </c>
      <c r="H166" s="50">
        <f t="shared" si="58"/>
        <v>80</v>
      </c>
      <c r="I166" s="28">
        <f t="shared" si="81"/>
        <v>289.78750000000002</v>
      </c>
      <c r="J166" s="28">
        <f t="shared" si="59"/>
        <v>23183</v>
      </c>
      <c r="K166" s="41">
        <v>15</v>
      </c>
      <c r="L166" s="28">
        <f t="shared" si="60"/>
        <v>1545.5333333333333</v>
      </c>
      <c r="M166" s="28">
        <v>1355.7133333333331</v>
      </c>
      <c r="N166" s="42">
        <v>0.25</v>
      </c>
      <c r="O166" s="28">
        <f t="shared" si="61"/>
        <v>725.31166666666661</v>
      </c>
      <c r="P166" s="42">
        <v>1.54</v>
      </c>
      <c r="Q166" s="28">
        <f t="shared" si="62"/>
        <v>4467.9198666666662</v>
      </c>
      <c r="R166" s="28">
        <f t="shared" si="63"/>
        <v>8094.4781999999996</v>
      </c>
      <c r="S166" s="42">
        <v>0.03</v>
      </c>
      <c r="T166" s="28">
        <f t="shared" si="64"/>
        <v>242.83434599999998</v>
      </c>
      <c r="U166" s="28">
        <f t="shared" si="65"/>
        <v>8337.3125459999992</v>
      </c>
      <c r="V166" s="42">
        <v>0</v>
      </c>
      <c r="W166" s="28">
        <f t="shared" si="80"/>
        <v>0</v>
      </c>
      <c r="X166" s="29">
        <f t="shared" si="67"/>
        <v>8337.3125459999992</v>
      </c>
      <c r="Y166" s="29">
        <f t="shared" si="68"/>
        <v>8300</v>
      </c>
      <c r="Z166" s="29">
        <f t="shared" si="78"/>
        <v>9960</v>
      </c>
      <c r="AA166" s="40">
        <v>208</v>
      </c>
      <c r="AB166" s="28">
        <f t="shared" si="82"/>
        <v>18.399999999999999</v>
      </c>
      <c r="AC166" s="34"/>
      <c r="AD166" s="28">
        <f t="shared" si="69"/>
        <v>3827.2</v>
      </c>
      <c r="AE166" s="42">
        <v>0.27100000000000002</v>
      </c>
      <c r="AF166" s="28">
        <f t="shared" si="70"/>
        <v>1037.1712</v>
      </c>
      <c r="AG166" s="42">
        <v>0</v>
      </c>
      <c r="AH166" s="28">
        <f t="shared" si="71"/>
        <v>0</v>
      </c>
      <c r="AI166" s="28">
        <f t="shared" si="72"/>
        <v>4864.3711999999996</v>
      </c>
      <c r="AJ166" s="28">
        <v>0</v>
      </c>
      <c r="AK166" s="42">
        <v>0.03</v>
      </c>
      <c r="AL166" s="28">
        <f t="shared" si="73"/>
        <v>145.93113599999998</v>
      </c>
      <c r="AM166" s="28">
        <f t="shared" si="74"/>
        <v>5010.3023359999997</v>
      </c>
      <c r="AN166" s="42">
        <v>0</v>
      </c>
      <c r="AO166" s="28">
        <f t="shared" si="75"/>
        <v>0</v>
      </c>
      <c r="AP166" s="28">
        <f t="shared" si="76"/>
        <v>5010.3023359999997</v>
      </c>
      <c r="AQ166" s="28">
        <f t="shared" si="77"/>
        <v>5000</v>
      </c>
      <c r="AR166" s="30"/>
      <c r="AS166" s="23"/>
      <c r="AT166" s="28"/>
      <c r="AU166" s="34"/>
      <c r="AV166" s="34"/>
      <c r="AW166" s="42"/>
      <c r="AX166" s="34"/>
      <c r="AY166" s="43"/>
      <c r="AZ166" s="34"/>
      <c r="BA166" s="34"/>
      <c r="BB166" s="34"/>
      <c r="BC166" s="42"/>
      <c r="BD166" s="34"/>
      <c r="BE166" s="34"/>
      <c r="BF166" s="43"/>
      <c r="BG166" s="34"/>
      <c r="BH166" s="34"/>
      <c r="BI166" s="120"/>
      <c r="BJ166" s="28">
        <f t="shared" si="79"/>
        <v>6000</v>
      </c>
    </row>
    <row r="167" spans="1:62" s="46" customFormat="1" ht="15" x14ac:dyDescent="0.25">
      <c r="A167" s="103">
        <v>149</v>
      </c>
      <c r="B167" s="51" t="s">
        <v>114</v>
      </c>
      <c r="C167" s="21" t="s">
        <v>60</v>
      </c>
      <c r="D167" s="21" t="s">
        <v>73</v>
      </c>
      <c r="E167" s="22">
        <v>55</v>
      </c>
      <c r="F167" s="40">
        <v>152</v>
      </c>
      <c r="G167" s="47">
        <f t="shared" si="83"/>
        <v>207</v>
      </c>
      <c r="H167" s="50">
        <f t="shared" si="58"/>
        <v>55</v>
      </c>
      <c r="I167" s="28">
        <f t="shared" si="81"/>
        <v>289.78750000000002</v>
      </c>
      <c r="J167" s="28">
        <f t="shared" si="59"/>
        <v>15938.312500000002</v>
      </c>
      <c r="K167" s="41">
        <v>15</v>
      </c>
      <c r="L167" s="28">
        <f t="shared" si="60"/>
        <v>1062.5541666666668</v>
      </c>
      <c r="M167" s="28">
        <v>1329.64</v>
      </c>
      <c r="N167" s="42">
        <v>0.25</v>
      </c>
      <c r="O167" s="28">
        <f t="shared" si="61"/>
        <v>598.04854166666678</v>
      </c>
      <c r="P167" s="42">
        <v>1.54</v>
      </c>
      <c r="Q167" s="28">
        <f t="shared" si="62"/>
        <v>3683.9790166666676</v>
      </c>
      <c r="R167" s="28">
        <f t="shared" si="63"/>
        <v>6674.2217250000012</v>
      </c>
      <c r="S167" s="42">
        <v>0.03</v>
      </c>
      <c r="T167" s="28">
        <f t="shared" si="64"/>
        <v>200.22665175000003</v>
      </c>
      <c r="U167" s="28">
        <f t="shared" si="65"/>
        <v>6874.4483767500014</v>
      </c>
      <c r="V167" s="42">
        <v>0</v>
      </c>
      <c r="W167" s="28">
        <f t="shared" si="80"/>
        <v>0</v>
      </c>
      <c r="X167" s="29">
        <f t="shared" si="67"/>
        <v>6874.4483767500014</v>
      </c>
      <c r="Y167" s="29">
        <f t="shared" si="68"/>
        <v>6900</v>
      </c>
      <c r="Z167" s="29">
        <f t="shared" si="78"/>
        <v>8280</v>
      </c>
      <c r="AA167" s="40">
        <v>152</v>
      </c>
      <c r="AB167" s="28">
        <f t="shared" si="82"/>
        <v>18.399999999999999</v>
      </c>
      <c r="AC167" s="34"/>
      <c r="AD167" s="28">
        <f t="shared" si="69"/>
        <v>2796.7999999999997</v>
      </c>
      <c r="AE167" s="42">
        <v>0.27100000000000002</v>
      </c>
      <c r="AF167" s="28">
        <f t="shared" si="70"/>
        <v>757.93279999999993</v>
      </c>
      <c r="AG167" s="42">
        <v>0</v>
      </c>
      <c r="AH167" s="28">
        <f t="shared" si="71"/>
        <v>0</v>
      </c>
      <c r="AI167" s="28">
        <f t="shared" si="72"/>
        <v>3554.7327999999998</v>
      </c>
      <c r="AJ167" s="28">
        <v>0</v>
      </c>
      <c r="AK167" s="42">
        <v>0.03</v>
      </c>
      <c r="AL167" s="28">
        <f t="shared" si="73"/>
        <v>106.64198399999999</v>
      </c>
      <c r="AM167" s="28">
        <f t="shared" si="74"/>
        <v>3661.3747839999996</v>
      </c>
      <c r="AN167" s="42">
        <v>0</v>
      </c>
      <c r="AO167" s="28">
        <f t="shared" si="75"/>
        <v>0</v>
      </c>
      <c r="AP167" s="28">
        <f t="shared" si="76"/>
        <v>3661.3747839999996</v>
      </c>
      <c r="AQ167" s="28">
        <f t="shared" si="77"/>
        <v>3700</v>
      </c>
      <c r="AR167" s="30"/>
      <c r="AS167" s="23"/>
      <c r="AT167" s="28"/>
      <c r="AU167" s="34"/>
      <c r="AV167" s="34"/>
      <c r="AW167" s="42"/>
      <c r="AX167" s="34"/>
      <c r="AY167" s="43"/>
      <c r="AZ167" s="34"/>
      <c r="BA167" s="34"/>
      <c r="BB167" s="34"/>
      <c r="BC167" s="42"/>
      <c r="BD167" s="34"/>
      <c r="BE167" s="34"/>
      <c r="BF167" s="43"/>
      <c r="BG167" s="34"/>
      <c r="BH167" s="34"/>
      <c r="BI167" s="120"/>
      <c r="BJ167" s="28">
        <f t="shared" si="79"/>
        <v>4440</v>
      </c>
    </row>
    <row r="168" spans="1:62" s="46" customFormat="1" ht="15" x14ac:dyDescent="0.25">
      <c r="A168" s="103">
        <v>150</v>
      </c>
      <c r="B168" s="51" t="s">
        <v>114</v>
      </c>
      <c r="C168" s="21" t="s">
        <v>61</v>
      </c>
      <c r="D168" s="21" t="s">
        <v>63</v>
      </c>
      <c r="E168" s="22">
        <v>40</v>
      </c>
      <c r="F168" s="40">
        <v>112</v>
      </c>
      <c r="G168" s="47">
        <f t="shared" si="83"/>
        <v>152</v>
      </c>
      <c r="H168" s="50">
        <f t="shared" si="58"/>
        <v>40</v>
      </c>
      <c r="I168" s="28">
        <f t="shared" si="81"/>
        <v>289.78750000000002</v>
      </c>
      <c r="J168" s="28">
        <f t="shared" si="59"/>
        <v>11591.5</v>
      </c>
      <c r="K168" s="41">
        <v>15</v>
      </c>
      <c r="L168" s="28">
        <f t="shared" si="60"/>
        <v>772.76666666666665</v>
      </c>
      <c r="M168" s="28">
        <v>1329.64</v>
      </c>
      <c r="N168" s="42">
        <v>0.25</v>
      </c>
      <c r="O168" s="28">
        <f t="shared" si="61"/>
        <v>525.60166666666669</v>
      </c>
      <c r="P168" s="42">
        <v>1.54</v>
      </c>
      <c r="Q168" s="28">
        <f t="shared" si="62"/>
        <v>3237.706266666667</v>
      </c>
      <c r="R168" s="28">
        <f t="shared" si="63"/>
        <v>5865.7146000000002</v>
      </c>
      <c r="S168" s="42">
        <v>0.03</v>
      </c>
      <c r="T168" s="28">
        <f t="shared" si="64"/>
        <v>175.97143800000001</v>
      </c>
      <c r="U168" s="28">
        <f t="shared" si="65"/>
        <v>6041.6860379999998</v>
      </c>
      <c r="V168" s="42">
        <v>0</v>
      </c>
      <c r="W168" s="28">
        <f t="shared" si="80"/>
        <v>0</v>
      </c>
      <c r="X168" s="29">
        <f t="shared" si="67"/>
        <v>6041.6860379999998</v>
      </c>
      <c r="Y168" s="29">
        <f t="shared" si="68"/>
        <v>6000</v>
      </c>
      <c r="Z168" s="29">
        <f t="shared" si="78"/>
        <v>7200</v>
      </c>
      <c r="AA168" s="40">
        <v>112</v>
      </c>
      <c r="AB168" s="28">
        <f t="shared" si="82"/>
        <v>18.399999999999999</v>
      </c>
      <c r="AC168" s="34"/>
      <c r="AD168" s="28">
        <f t="shared" si="69"/>
        <v>2060.7999999999997</v>
      </c>
      <c r="AE168" s="42">
        <v>0.27100000000000002</v>
      </c>
      <c r="AF168" s="28">
        <f t="shared" si="70"/>
        <v>558.47679999999991</v>
      </c>
      <c r="AG168" s="42">
        <v>0</v>
      </c>
      <c r="AH168" s="28">
        <f t="shared" si="71"/>
        <v>0</v>
      </c>
      <c r="AI168" s="28">
        <f t="shared" si="72"/>
        <v>2619.2767999999996</v>
      </c>
      <c r="AJ168" s="28">
        <v>0</v>
      </c>
      <c r="AK168" s="42">
        <v>0.03</v>
      </c>
      <c r="AL168" s="28">
        <f t="shared" si="73"/>
        <v>78.578303999999989</v>
      </c>
      <c r="AM168" s="28">
        <f t="shared" si="74"/>
        <v>2697.8551039999998</v>
      </c>
      <c r="AN168" s="42">
        <v>0</v>
      </c>
      <c r="AO168" s="28">
        <f t="shared" si="75"/>
        <v>0</v>
      </c>
      <c r="AP168" s="28">
        <f t="shared" si="76"/>
        <v>2697.8551039999998</v>
      </c>
      <c r="AQ168" s="28">
        <f t="shared" si="77"/>
        <v>2700</v>
      </c>
      <c r="AR168" s="30" t="s">
        <v>59</v>
      </c>
      <c r="AS168" s="23"/>
      <c r="AT168" s="28"/>
      <c r="AU168" s="34"/>
      <c r="AV168" s="34"/>
      <c r="AW168" s="42"/>
      <c r="AX168" s="34"/>
      <c r="AY168" s="43"/>
      <c r="AZ168" s="34"/>
      <c r="BA168" s="34"/>
      <c r="BB168" s="34"/>
      <c r="BC168" s="42"/>
      <c r="BD168" s="34"/>
      <c r="BE168" s="34"/>
      <c r="BF168" s="43"/>
      <c r="BG168" s="34"/>
      <c r="BH168" s="34"/>
      <c r="BI168" s="120"/>
      <c r="BJ168" s="28">
        <f t="shared" si="79"/>
        <v>3240</v>
      </c>
    </row>
    <row r="169" spans="1:62" s="46" customFormat="1" ht="15" x14ac:dyDescent="0.25">
      <c r="A169" s="103">
        <v>151</v>
      </c>
      <c r="B169" s="51" t="s">
        <v>114</v>
      </c>
      <c r="C169" s="21" t="s">
        <v>329</v>
      </c>
      <c r="D169" s="21" t="s">
        <v>78</v>
      </c>
      <c r="E169" s="22">
        <v>40</v>
      </c>
      <c r="F169" s="40">
        <v>168</v>
      </c>
      <c r="G169" s="47">
        <v>208</v>
      </c>
      <c r="H169" s="50">
        <f t="shared" si="58"/>
        <v>40</v>
      </c>
      <c r="I169" s="28">
        <f t="shared" si="81"/>
        <v>289.78750000000002</v>
      </c>
      <c r="J169" s="28">
        <f t="shared" si="59"/>
        <v>11591.5</v>
      </c>
      <c r="K169" s="41">
        <v>15</v>
      </c>
      <c r="L169" s="28">
        <f t="shared" si="60"/>
        <v>772.76666666666665</v>
      </c>
      <c r="M169" s="28">
        <v>1329.64</v>
      </c>
      <c r="N169" s="42">
        <v>0.25</v>
      </c>
      <c r="O169" s="28">
        <f t="shared" si="61"/>
        <v>525.60166666666669</v>
      </c>
      <c r="P169" s="42">
        <v>1.54</v>
      </c>
      <c r="Q169" s="28">
        <f t="shared" si="62"/>
        <v>3237.706266666667</v>
      </c>
      <c r="R169" s="28">
        <f t="shared" si="63"/>
        <v>5865.7146000000002</v>
      </c>
      <c r="S169" s="42">
        <v>0.03</v>
      </c>
      <c r="T169" s="28">
        <f t="shared" si="64"/>
        <v>175.97143800000001</v>
      </c>
      <c r="U169" s="28">
        <f t="shared" si="65"/>
        <v>6041.6860379999998</v>
      </c>
      <c r="V169" s="42">
        <v>0</v>
      </c>
      <c r="W169" s="28">
        <f t="shared" si="80"/>
        <v>0</v>
      </c>
      <c r="X169" s="29">
        <f t="shared" si="67"/>
        <v>6041.6860379999998</v>
      </c>
      <c r="Y169" s="29">
        <f t="shared" si="68"/>
        <v>6000</v>
      </c>
      <c r="Z169" s="29">
        <f t="shared" si="78"/>
        <v>7200</v>
      </c>
      <c r="AA169" s="40">
        <v>168</v>
      </c>
      <c r="AB169" s="28">
        <f t="shared" si="82"/>
        <v>18.399999999999999</v>
      </c>
      <c r="AC169" s="34"/>
      <c r="AD169" s="28">
        <f t="shared" si="69"/>
        <v>3091.2</v>
      </c>
      <c r="AE169" s="42">
        <v>0.27100000000000002</v>
      </c>
      <c r="AF169" s="28">
        <f t="shared" si="70"/>
        <v>837.71519999999998</v>
      </c>
      <c r="AG169" s="42">
        <v>0</v>
      </c>
      <c r="AH169" s="28">
        <f t="shared" si="71"/>
        <v>0</v>
      </c>
      <c r="AI169" s="28">
        <f t="shared" si="72"/>
        <v>3928.9151999999999</v>
      </c>
      <c r="AJ169" s="28">
        <v>0</v>
      </c>
      <c r="AK169" s="42">
        <v>0.03</v>
      </c>
      <c r="AL169" s="28">
        <f t="shared" si="73"/>
        <v>117.86745599999999</v>
      </c>
      <c r="AM169" s="28">
        <f t="shared" si="74"/>
        <v>4046.7826559999999</v>
      </c>
      <c r="AN169" s="42">
        <v>0</v>
      </c>
      <c r="AO169" s="28">
        <f t="shared" si="75"/>
        <v>0</v>
      </c>
      <c r="AP169" s="28">
        <f t="shared" si="76"/>
        <v>4046.7826559999999</v>
      </c>
      <c r="AQ169" s="28">
        <f t="shared" si="77"/>
        <v>4000</v>
      </c>
      <c r="AR169" s="30" t="s">
        <v>59</v>
      </c>
      <c r="AS169" s="23"/>
      <c r="AT169" s="28"/>
      <c r="AU169" s="34"/>
      <c r="AV169" s="34"/>
      <c r="AW169" s="42"/>
      <c r="AX169" s="34"/>
      <c r="AY169" s="43"/>
      <c r="AZ169" s="34"/>
      <c r="BA169" s="34"/>
      <c r="BB169" s="34"/>
      <c r="BC169" s="42"/>
      <c r="BD169" s="34"/>
      <c r="BE169" s="34"/>
      <c r="BF169" s="43"/>
      <c r="BG169" s="34"/>
      <c r="BH169" s="34"/>
      <c r="BI169" s="120"/>
      <c r="BJ169" s="28">
        <f t="shared" si="79"/>
        <v>4800</v>
      </c>
    </row>
    <row r="170" spans="1:62" s="46" customFormat="1" ht="15" x14ac:dyDescent="0.25">
      <c r="A170" s="103">
        <v>152</v>
      </c>
      <c r="B170" s="51" t="s">
        <v>119</v>
      </c>
      <c r="C170" s="21" t="s">
        <v>58</v>
      </c>
      <c r="D170" s="21" t="s">
        <v>120</v>
      </c>
      <c r="E170" s="22">
        <v>230</v>
      </c>
      <c r="F170" s="23">
        <v>440</v>
      </c>
      <c r="G170" s="47">
        <f t="shared" ref="G170:G200" si="84">E170+F170</f>
        <v>670</v>
      </c>
      <c r="H170" s="50">
        <f t="shared" si="58"/>
        <v>230</v>
      </c>
      <c r="I170" s="28">
        <f t="shared" si="81"/>
        <v>289.78750000000002</v>
      </c>
      <c r="J170" s="28">
        <f t="shared" si="59"/>
        <v>66651.125</v>
      </c>
      <c r="K170" s="41">
        <v>15</v>
      </c>
      <c r="L170" s="28">
        <f t="shared" si="60"/>
        <v>4443.4083333333338</v>
      </c>
      <c r="M170" s="28">
        <v>1407.85</v>
      </c>
      <c r="N170" s="42">
        <v>0.25</v>
      </c>
      <c r="O170" s="28">
        <f t="shared" si="61"/>
        <v>1462.8145833333333</v>
      </c>
      <c r="P170" s="42">
        <v>1.54</v>
      </c>
      <c r="Q170" s="28">
        <f t="shared" si="62"/>
        <v>9010.9378333333334</v>
      </c>
      <c r="R170" s="28">
        <f t="shared" si="63"/>
        <v>16325.010749999999</v>
      </c>
      <c r="S170" s="42">
        <v>0.03</v>
      </c>
      <c r="T170" s="28">
        <f t="shared" si="64"/>
        <v>489.75032249999998</v>
      </c>
      <c r="U170" s="28">
        <f t="shared" si="65"/>
        <v>16814.761072499998</v>
      </c>
      <c r="V170" s="42">
        <v>0</v>
      </c>
      <c r="W170" s="28">
        <f t="shared" si="80"/>
        <v>0</v>
      </c>
      <c r="X170" s="29">
        <f t="shared" si="67"/>
        <v>16814.761072499998</v>
      </c>
      <c r="Y170" s="29">
        <f t="shared" si="68"/>
        <v>16800</v>
      </c>
      <c r="Z170" s="29">
        <f t="shared" si="78"/>
        <v>20160</v>
      </c>
      <c r="AA170" s="23">
        <v>440</v>
      </c>
      <c r="AB170" s="28">
        <f t="shared" si="82"/>
        <v>18.399999999999999</v>
      </c>
      <c r="AC170" s="34"/>
      <c r="AD170" s="28">
        <f t="shared" si="69"/>
        <v>8095.9999999999991</v>
      </c>
      <c r="AE170" s="42">
        <v>0.27100000000000002</v>
      </c>
      <c r="AF170" s="28">
        <f t="shared" si="70"/>
        <v>2194.0160000000001</v>
      </c>
      <c r="AG170" s="42">
        <v>0</v>
      </c>
      <c r="AH170" s="28">
        <f t="shared" si="71"/>
        <v>0</v>
      </c>
      <c r="AI170" s="28">
        <f t="shared" si="72"/>
        <v>10290.016</v>
      </c>
      <c r="AJ170" s="28">
        <v>0</v>
      </c>
      <c r="AK170" s="42">
        <v>0.03</v>
      </c>
      <c r="AL170" s="28">
        <f t="shared" si="73"/>
        <v>308.70047999999997</v>
      </c>
      <c r="AM170" s="28">
        <f t="shared" si="74"/>
        <v>10598.716479999999</v>
      </c>
      <c r="AN170" s="42">
        <v>0</v>
      </c>
      <c r="AO170" s="28">
        <f t="shared" si="75"/>
        <v>0</v>
      </c>
      <c r="AP170" s="28">
        <f t="shared" si="76"/>
        <v>10598.716479999999</v>
      </c>
      <c r="AQ170" s="28">
        <f t="shared" si="77"/>
        <v>10600</v>
      </c>
      <c r="AR170" s="30" t="s">
        <v>59</v>
      </c>
      <c r="AS170" s="23"/>
      <c r="AT170" s="28"/>
      <c r="AU170" s="34"/>
      <c r="AV170" s="34"/>
      <c r="AW170" s="42"/>
      <c r="AX170" s="34"/>
      <c r="AY170" s="43"/>
      <c r="AZ170" s="34"/>
      <c r="BA170" s="34"/>
      <c r="BB170" s="34"/>
      <c r="BC170" s="42"/>
      <c r="BD170" s="34"/>
      <c r="BE170" s="34"/>
      <c r="BF170" s="43"/>
      <c r="BG170" s="34"/>
      <c r="BH170" s="34"/>
      <c r="BI170" s="120"/>
      <c r="BJ170" s="28">
        <f t="shared" si="79"/>
        <v>12720</v>
      </c>
    </row>
    <row r="171" spans="1:62" s="46" customFormat="1" ht="15" x14ac:dyDescent="0.25">
      <c r="A171" s="103">
        <v>153</v>
      </c>
      <c r="B171" s="51" t="s">
        <v>335</v>
      </c>
      <c r="C171" s="21" t="s">
        <v>58</v>
      </c>
      <c r="D171" s="21" t="s">
        <v>115</v>
      </c>
      <c r="E171" s="66">
        <v>230</v>
      </c>
      <c r="F171" s="40">
        <v>240</v>
      </c>
      <c r="G171" s="47">
        <f t="shared" si="84"/>
        <v>470</v>
      </c>
      <c r="H171" s="50">
        <f t="shared" si="58"/>
        <v>230</v>
      </c>
      <c r="I171" s="28">
        <f t="shared" si="81"/>
        <v>289.78750000000002</v>
      </c>
      <c r="J171" s="28">
        <f t="shared" si="59"/>
        <v>66651.125</v>
      </c>
      <c r="K171" s="41">
        <v>15</v>
      </c>
      <c r="L171" s="34">
        <f t="shared" si="60"/>
        <v>4443.4083333333338</v>
      </c>
      <c r="M171" s="28">
        <v>1355.7133333333331</v>
      </c>
      <c r="N171" s="42">
        <v>0.25</v>
      </c>
      <c r="O171" s="34">
        <f t="shared" si="61"/>
        <v>1449.7804166666667</v>
      </c>
      <c r="P171" s="42">
        <v>1.54</v>
      </c>
      <c r="Q171" s="34">
        <f t="shared" si="62"/>
        <v>8930.6473666666679</v>
      </c>
      <c r="R171" s="34">
        <f t="shared" si="63"/>
        <v>16179.549450000002</v>
      </c>
      <c r="S171" s="42">
        <v>0.03</v>
      </c>
      <c r="T171" s="34">
        <f t="shared" si="64"/>
        <v>485.38648350000005</v>
      </c>
      <c r="U171" s="34">
        <f t="shared" si="65"/>
        <v>16664.935933500001</v>
      </c>
      <c r="V171" s="43">
        <v>0</v>
      </c>
      <c r="W171" s="34">
        <v>0</v>
      </c>
      <c r="X171" s="36">
        <f t="shared" si="67"/>
        <v>16664.935933500001</v>
      </c>
      <c r="Y171" s="36">
        <f t="shared" si="68"/>
        <v>16700</v>
      </c>
      <c r="Z171" s="29">
        <f t="shared" si="78"/>
        <v>20040</v>
      </c>
      <c r="AA171" s="40">
        <v>240</v>
      </c>
      <c r="AB171" s="28">
        <f t="shared" si="82"/>
        <v>18.399999999999999</v>
      </c>
      <c r="AC171" s="34"/>
      <c r="AD171" s="34">
        <f t="shared" si="69"/>
        <v>4416</v>
      </c>
      <c r="AE171" s="43">
        <v>0.27100000000000002</v>
      </c>
      <c r="AF171" s="34">
        <f t="shared" si="70"/>
        <v>1196.7360000000001</v>
      </c>
      <c r="AG171" s="43">
        <v>0</v>
      </c>
      <c r="AH171" s="34">
        <f t="shared" si="71"/>
        <v>0</v>
      </c>
      <c r="AI171" s="34">
        <f t="shared" si="72"/>
        <v>5612.7359999999999</v>
      </c>
      <c r="AJ171" s="34">
        <v>0</v>
      </c>
      <c r="AK171" s="42">
        <v>0.03</v>
      </c>
      <c r="AL171" s="34">
        <f t="shared" si="73"/>
        <v>168.38208</v>
      </c>
      <c r="AM171" s="34">
        <f t="shared" si="74"/>
        <v>5781.1180800000002</v>
      </c>
      <c r="AN171" s="43">
        <v>0</v>
      </c>
      <c r="AO171" s="34">
        <f t="shared" si="75"/>
        <v>0</v>
      </c>
      <c r="AP171" s="34">
        <f t="shared" si="76"/>
        <v>5781.1180800000002</v>
      </c>
      <c r="AQ171" s="34">
        <f t="shared" si="77"/>
        <v>5800</v>
      </c>
      <c r="AR171" s="30" t="s">
        <v>59</v>
      </c>
      <c r="AS171" s="40"/>
      <c r="AT171" s="28"/>
      <c r="AU171" s="34"/>
      <c r="AV171" s="28"/>
      <c r="AW171" s="42"/>
      <c r="AX171" s="34"/>
      <c r="AY171" s="43"/>
      <c r="AZ171" s="34"/>
      <c r="BA171" s="34"/>
      <c r="BB171" s="34"/>
      <c r="BC171" s="43"/>
      <c r="BD171" s="34"/>
      <c r="BE171" s="34"/>
      <c r="BF171" s="43"/>
      <c r="BG171" s="34"/>
      <c r="BH171" s="34"/>
      <c r="BI171" s="120"/>
      <c r="BJ171" s="28">
        <f t="shared" si="79"/>
        <v>6960</v>
      </c>
    </row>
    <row r="172" spans="1:62" s="46" customFormat="1" ht="15" x14ac:dyDescent="0.25">
      <c r="A172" s="103">
        <v>154</v>
      </c>
      <c r="B172" s="51" t="s">
        <v>336</v>
      </c>
      <c r="C172" s="21" t="s">
        <v>58</v>
      </c>
      <c r="D172" s="21" t="s">
        <v>115</v>
      </c>
      <c r="E172" s="66">
        <v>230</v>
      </c>
      <c r="F172" s="40">
        <v>96</v>
      </c>
      <c r="G172" s="47">
        <f t="shared" si="84"/>
        <v>326</v>
      </c>
      <c r="H172" s="50">
        <f t="shared" si="58"/>
        <v>230</v>
      </c>
      <c r="I172" s="28">
        <f t="shared" si="81"/>
        <v>289.78750000000002</v>
      </c>
      <c r="J172" s="28">
        <f t="shared" si="59"/>
        <v>66651.125</v>
      </c>
      <c r="K172" s="41">
        <v>15</v>
      </c>
      <c r="L172" s="34">
        <f t="shared" si="60"/>
        <v>4443.4083333333338</v>
      </c>
      <c r="M172" s="28">
        <v>1303.5733333333333</v>
      </c>
      <c r="N172" s="42">
        <v>0.25</v>
      </c>
      <c r="O172" s="34">
        <f t="shared" si="61"/>
        <v>1436.7454166666666</v>
      </c>
      <c r="P172" s="42">
        <v>1.54</v>
      </c>
      <c r="Q172" s="34">
        <f t="shared" si="62"/>
        <v>8850.3517666666667</v>
      </c>
      <c r="R172" s="34">
        <f t="shared" si="63"/>
        <v>16034.07885</v>
      </c>
      <c r="S172" s="42">
        <v>0.03</v>
      </c>
      <c r="T172" s="34">
        <f t="shared" si="64"/>
        <v>481.02236549999998</v>
      </c>
      <c r="U172" s="34">
        <f t="shared" si="65"/>
        <v>16515.101215499999</v>
      </c>
      <c r="V172" s="43">
        <v>0</v>
      </c>
      <c r="W172" s="34">
        <v>0</v>
      </c>
      <c r="X172" s="36">
        <f t="shared" si="67"/>
        <v>16515.101215499999</v>
      </c>
      <c r="Y172" s="36">
        <f t="shared" si="68"/>
        <v>16500</v>
      </c>
      <c r="Z172" s="29">
        <f t="shared" si="78"/>
        <v>19800</v>
      </c>
      <c r="AA172" s="40">
        <v>96</v>
      </c>
      <c r="AB172" s="28">
        <f t="shared" si="82"/>
        <v>18.399999999999999</v>
      </c>
      <c r="AC172" s="34"/>
      <c r="AD172" s="34">
        <f t="shared" si="69"/>
        <v>1766.3999999999999</v>
      </c>
      <c r="AE172" s="43">
        <v>0.27100000000000002</v>
      </c>
      <c r="AF172" s="34">
        <f t="shared" si="70"/>
        <v>478.69439999999997</v>
      </c>
      <c r="AG172" s="43">
        <v>0</v>
      </c>
      <c r="AH172" s="34">
        <f t="shared" si="71"/>
        <v>0</v>
      </c>
      <c r="AI172" s="34">
        <f t="shared" si="72"/>
        <v>2245.0944</v>
      </c>
      <c r="AJ172" s="34">
        <v>0</v>
      </c>
      <c r="AK172" s="42">
        <v>0.03</v>
      </c>
      <c r="AL172" s="34">
        <f t="shared" si="73"/>
        <v>67.352831999999992</v>
      </c>
      <c r="AM172" s="34">
        <f t="shared" si="74"/>
        <v>2312.447232</v>
      </c>
      <c r="AN172" s="43">
        <v>0</v>
      </c>
      <c r="AO172" s="34">
        <f t="shared" si="75"/>
        <v>0</v>
      </c>
      <c r="AP172" s="34">
        <f t="shared" si="76"/>
        <v>2312.447232</v>
      </c>
      <c r="AQ172" s="34">
        <f t="shared" si="77"/>
        <v>2300</v>
      </c>
      <c r="AR172" s="30" t="s">
        <v>59</v>
      </c>
      <c r="AS172" s="40"/>
      <c r="AT172" s="28"/>
      <c r="AU172" s="34"/>
      <c r="AV172" s="28"/>
      <c r="AW172" s="42"/>
      <c r="AX172" s="34"/>
      <c r="AY172" s="43"/>
      <c r="AZ172" s="34"/>
      <c r="BA172" s="34"/>
      <c r="BB172" s="34"/>
      <c r="BC172" s="43"/>
      <c r="BD172" s="34"/>
      <c r="BE172" s="34"/>
      <c r="BF172" s="43"/>
      <c r="BG172" s="34"/>
      <c r="BH172" s="34"/>
      <c r="BI172" s="120"/>
      <c r="BJ172" s="28">
        <f t="shared" si="79"/>
        <v>2760</v>
      </c>
    </row>
    <row r="173" spans="1:62" s="46" customFormat="1" ht="15" x14ac:dyDescent="0.25">
      <c r="A173" s="103">
        <v>155</v>
      </c>
      <c r="B173" s="51" t="s">
        <v>335</v>
      </c>
      <c r="C173" s="21" t="s">
        <v>60</v>
      </c>
      <c r="D173" s="21" t="s">
        <v>115</v>
      </c>
      <c r="E173" s="66">
        <v>150</v>
      </c>
      <c r="F173" s="40">
        <v>96</v>
      </c>
      <c r="G173" s="47">
        <f t="shared" si="84"/>
        <v>246</v>
      </c>
      <c r="H173" s="50">
        <f t="shared" si="58"/>
        <v>150</v>
      </c>
      <c r="I173" s="28">
        <f t="shared" si="81"/>
        <v>289.78750000000002</v>
      </c>
      <c r="J173" s="28">
        <f t="shared" si="59"/>
        <v>43468.125</v>
      </c>
      <c r="K173" s="41">
        <v>15</v>
      </c>
      <c r="L173" s="34">
        <f t="shared" si="60"/>
        <v>2897.875</v>
      </c>
      <c r="M173" s="28">
        <v>1303.5733333333333</v>
      </c>
      <c r="N173" s="42">
        <v>0.25</v>
      </c>
      <c r="O173" s="34">
        <f t="shared" si="61"/>
        <v>1050.3620833333334</v>
      </c>
      <c r="P173" s="42">
        <v>1.54</v>
      </c>
      <c r="Q173" s="34">
        <f t="shared" si="62"/>
        <v>6470.2304333333341</v>
      </c>
      <c r="R173" s="34">
        <f t="shared" si="63"/>
        <v>11722.040850000001</v>
      </c>
      <c r="S173" s="42">
        <v>0.03</v>
      </c>
      <c r="T173" s="34">
        <f t="shared" si="64"/>
        <v>351.6612255</v>
      </c>
      <c r="U173" s="34">
        <f t="shared" si="65"/>
        <v>12073.702075500001</v>
      </c>
      <c r="V173" s="43">
        <v>0</v>
      </c>
      <c r="W173" s="34">
        <v>0</v>
      </c>
      <c r="X173" s="36">
        <f t="shared" si="67"/>
        <v>12073.702075500001</v>
      </c>
      <c r="Y173" s="36">
        <f t="shared" si="68"/>
        <v>12100</v>
      </c>
      <c r="Z173" s="29">
        <f t="shared" si="78"/>
        <v>14520</v>
      </c>
      <c r="AA173" s="40">
        <v>96</v>
      </c>
      <c r="AB173" s="28">
        <f t="shared" si="82"/>
        <v>18.399999999999999</v>
      </c>
      <c r="AC173" s="34"/>
      <c r="AD173" s="34">
        <f t="shared" si="69"/>
        <v>1766.3999999999999</v>
      </c>
      <c r="AE173" s="43">
        <v>0.27100000000000002</v>
      </c>
      <c r="AF173" s="34">
        <f t="shared" si="70"/>
        <v>478.69439999999997</v>
      </c>
      <c r="AG173" s="43">
        <v>0</v>
      </c>
      <c r="AH173" s="34">
        <f t="shared" si="71"/>
        <v>0</v>
      </c>
      <c r="AI173" s="34">
        <f t="shared" si="72"/>
        <v>2245.0944</v>
      </c>
      <c r="AJ173" s="34">
        <v>0</v>
      </c>
      <c r="AK173" s="42">
        <v>0.03</v>
      </c>
      <c r="AL173" s="34">
        <f t="shared" si="73"/>
        <v>67.352831999999992</v>
      </c>
      <c r="AM173" s="34">
        <f t="shared" si="74"/>
        <v>2312.447232</v>
      </c>
      <c r="AN173" s="43">
        <v>0</v>
      </c>
      <c r="AO173" s="34">
        <f t="shared" si="75"/>
        <v>0</v>
      </c>
      <c r="AP173" s="34">
        <f t="shared" si="76"/>
        <v>2312.447232</v>
      </c>
      <c r="AQ173" s="34">
        <f t="shared" si="77"/>
        <v>2300</v>
      </c>
      <c r="AR173" s="30" t="s">
        <v>59</v>
      </c>
      <c r="AS173" s="40"/>
      <c r="AT173" s="28"/>
      <c r="AU173" s="34"/>
      <c r="AV173" s="28"/>
      <c r="AW173" s="42"/>
      <c r="AX173" s="34"/>
      <c r="AY173" s="43"/>
      <c r="AZ173" s="34"/>
      <c r="BA173" s="34"/>
      <c r="BB173" s="34"/>
      <c r="BC173" s="43"/>
      <c r="BD173" s="34"/>
      <c r="BE173" s="34"/>
      <c r="BF173" s="43"/>
      <c r="BG173" s="34"/>
      <c r="BH173" s="34"/>
      <c r="BI173" s="120"/>
      <c r="BJ173" s="28">
        <f t="shared" si="79"/>
        <v>2760</v>
      </c>
    </row>
    <row r="174" spans="1:62" s="46" customFormat="1" ht="15" x14ac:dyDescent="0.25">
      <c r="A174" s="103">
        <v>156</v>
      </c>
      <c r="B174" s="51" t="s">
        <v>336</v>
      </c>
      <c r="C174" s="21" t="s">
        <v>60</v>
      </c>
      <c r="D174" s="21" t="s">
        <v>115</v>
      </c>
      <c r="E174" s="66">
        <v>150</v>
      </c>
      <c r="F174" s="40">
        <v>48</v>
      </c>
      <c r="G174" s="47">
        <f t="shared" si="84"/>
        <v>198</v>
      </c>
      <c r="H174" s="50">
        <f t="shared" si="58"/>
        <v>150</v>
      </c>
      <c r="I174" s="28">
        <f t="shared" si="81"/>
        <v>289.78750000000002</v>
      </c>
      <c r="J174" s="28">
        <f t="shared" si="59"/>
        <v>43468.125</v>
      </c>
      <c r="K174" s="41">
        <v>15</v>
      </c>
      <c r="L174" s="34">
        <f t="shared" si="60"/>
        <v>2897.875</v>
      </c>
      <c r="M174" s="28">
        <v>1303.5733333333333</v>
      </c>
      <c r="N174" s="42">
        <v>0.25</v>
      </c>
      <c r="O174" s="34">
        <f t="shared" si="61"/>
        <v>1050.3620833333334</v>
      </c>
      <c r="P174" s="42">
        <v>1.54</v>
      </c>
      <c r="Q174" s="34">
        <f t="shared" si="62"/>
        <v>6470.2304333333341</v>
      </c>
      <c r="R174" s="34">
        <f t="shared" si="63"/>
        <v>11722.040850000001</v>
      </c>
      <c r="S174" s="42">
        <v>0.03</v>
      </c>
      <c r="T174" s="34">
        <f t="shared" si="64"/>
        <v>351.6612255</v>
      </c>
      <c r="U174" s="34">
        <f t="shared" si="65"/>
        <v>12073.702075500001</v>
      </c>
      <c r="V174" s="43">
        <v>0</v>
      </c>
      <c r="W174" s="34">
        <v>0</v>
      </c>
      <c r="X174" s="36">
        <f t="shared" si="67"/>
        <v>12073.702075500001</v>
      </c>
      <c r="Y174" s="36">
        <f t="shared" si="68"/>
        <v>12100</v>
      </c>
      <c r="Z174" s="29">
        <f t="shared" si="78"/>
        <v>14520</v>
      </c>
      <c r="AA174" s="40">
        <v>48</v>
      </c>
      <c r="AB174" s="28">
        <f t="shared" si="82"/>
        <v>18.399999999999999</v>
      </c>
      <c r="AC174" s="34"/>
      <c r="AD174" s="34">
        <f t="shared" si="69"/>
        <v>883.19999999999993</v>
      </c>
      <c r="AE174" s="43">
        <v>0.27100000000000002</v>
      </c>
      <c r="AF174" s="34">
        <f t="shared" si="70"/>
        <v>239.34719999999999</v>
      </c>
      <c r="AG174" s="43">
        <v>0</v>
      </c>
      <c r="AH174" s="34">
        <f t="shared" si="71"/>
        <v>0</v>
      </c>
      <c r="AI174" s="34">
        <f t="shared" si="72"/>
        <v>1122.5472</v>
      </c>
      <c r="AJ174" s="34">
        <v>0</v>
      </c>
      <c r="AK174" s="42">
        <v>0.03</v>
      </c>
      <c r="AL174" s="34">
        <f t="shared" si="73"/>
        <v>33.676415999999996</v>
      </c>
      <c r="AM174" s="34">
        <f t="shared" si="74"/>
        <v>1156.223616</v>
      </c>
      <c r="AN174" s="43">
        <v>0</v>
      </c>
      <c r="AO174" s="34">
        <f t="shared" si="75"/>
        <v>0</v>
      </c>
      <c r="AP174" s="34">
        <f t="shared" si="76"/>
        <v>1156.223616</v>
      </c>
      <c r="AQ174" s="34">
        <f t="shared" si="77"/>
        <v>1200</v>
      </c>
      <c r="AR174" s="30" t="s">
        <v>59</v>
      </c>
      <c r="AS174" s="40"/>
      <c r="AT174" s="28"/>
      <c r="AU174" s="34"/>
      <c r="AV174" s="28"/>
      <c r="AW174" s="42"/>
      <c r="AX174" s="34"/>
      <c r="AY174" s="43"/>
      <c r="AZ174" s="34"/>
      <c r="BA174" s="34"/>
      <c r="BB174" s="34"/>
      <c r="BC174" s="43"/>
      <c r="BD174" s="34"/>
      <c r="BE174" s="34"/>
      <c r="BF174" s="43"/>
      <c r="BG174" s="34"/>
      <c r="BH174" s="34"/>
      <c r="BI174" s="120"/>
      <c r="BJ174" s="28">
        <f t="shared" si="79"/>
        <v>1440</v>
      </c>
    </row>
    <row r="175" spans="1:62" s="46" customFormat="1" ht="15" x14ac:dyDescent="0.25">
      <c r="A175" s="103">
        <v>157</v>
      </c>
      <c r="B175" s="51" t="s">
        <v>337</v>
      </c>
      <c r="C175" s="21" t="s">
        <v>61</v>
      </c>
      <c r="D175" s="21" t="s">
        <v>123</v>
      </c>
      <c r="E175" s="66">
        <v>94</v>
      </c>
      <c r="F175" s="40">
        <v>80</v>
      </c>
      <c r="G175" s="47">
        <f t="shared" si="84"/>
        <v>174</v>
      </c>
      <c r="H175" s="50">
        <f t="shared" si="58"/>
        <v>94</v>
      </c>
      <c r="I175" s="28">
        <f t="shared" si="81"/>
        <v>289.78750000000002</v>
      </c>
      <c r="J175" s="28">
        <f t="shared" si="59"/>
        <v>27240.025000000001</v>
      </c>
      <c r="K175" s="41">
        <v>15</v>
      </c>
      <c r="L175" s="34">
        <f t="shared" si="60"/>
        <v>1816.0016666666668</v>
      </c>
      <c r="M175" s="28">
        <v>1303.5733333333333</v>
      </c>
      <c r="N175" s="42">
        <v>0.25</v>
      </c>
      <c r="O175" s="34">
        <f t="shared" si="61"/>
        <v>779.89374999999995</v>
      </c>
      <c r="P175" s="42">
        <v>1.54</v>
      </c>
      <c r="Q175" s="34">
        <f t="shared" si="62"/>
        <v>4804.1454999999996</v>
      </c>
      <c r="R175" s="34">
        <f t="shared" si="63"/>
        <v>8703.6142499999987</v>
      </c>
      <c r="S175" s="42">
        <v>0.03</v>
      </c>
      <c r="T175" s="34">
        <f t="shared" si="64"/>
        <v>261.10842749999995</v>
      </c>
      <c r="U175" s="34">
        <f t="shared" si="65"/>
        <v>8964.7226774999981</v>
      </c>
      <c r="V175" s="43">
        <v>0</v>
      </c>
      <c r="W175" s="34">
        <v>0</v>
      </c>
      <c r="X175" s="36">
        <f t="shared" si="67"/>
        <v>8964.7226774999981</v>
      </c>
      <c r="Y175" s="36">
        <f t="shared" si="68"/>
        <v>9000</v>
      </c>
      <c r="Z175" s="29">
        <f t="shared" si="78"/>
        <v>10800</v>
      </c>
      <c r="AA175" s="40">
        <v>80</v>
      </c>
      <c r="AB175" s="28">
        <f t="shared" si="82"/>
        <v>18.399999999999999</v>
      </c>
      <c r="AC175" s="34"/>
      <c r="AD175" s="34">
        <f t="shared" si="69"/>
        <v>1472</v>
      </c>
      <c r="AE175" s="43">
        <v>0.27100000000000002</v>
      </c>
      <c r="AF175" s="34">
        <f t="shared" si="70"/>
        <v>398.91200000000003</v>
      </c>
      <c r="AG175" s="43">
        <v>0</v>
      </c>
      <c r="AH175" s="34">
        <f t="shared" si="71"/>
        <v>0</v>
      </c>
      <c r="AI175" s="34">
        <f t="shared" si="72"/>
        <v>1870.912</v>
      </c>
      <c r="AJ175" s="34">
        <v>0</v>
      </c>
      <c r="AK175" s="42">
        <v>0.03</v>
      </c>
      <c r="AL175" s="34">
        <f t="shared" si="73"/>
        <v>56.127359999999996</v>
      </c>
      <c r="AM175" s="34">
        <f t="shared" si="74"/>
        <v>1927.03936</v>
      </c>
      <c r="AN175" s="43">
        <v>0</v>
      </c>
      <c r="AO175" s="34">
        <f t="shared" si="75"/>
        <v>0</v>
      </c>
      <c r="AP175" s="34">
        <f t="shared" si="76"/>
        <v>1927.03936</v>
      </c>
      <c r="AQ175" s="34">
        <f t="shared" si="77"/>
        <v>1900</v>
      </c>
      <c r="AR175" s="30" t="s">
        <v>59</v>
      </c>
      <c r="AS175" s="40"/>
      <c r="AT175" s="28"/>
      <c r="AU175" s="34"/>
      <c r="AV175" s="28"/>
      <c r="AW175" s="42"/>
      <c r="AX175" s="34"/>
      <c r="AY175" s="43"/>
      <c r="AZ175" s="34"/>
      <c r="BA175" s="34"/>
      <c r="BB175" s="34"/>
      <c r="BC175" s="43"/>
      <c r="BD175" s="34"/>
      <c r="BE175" s="34"/>
      <c r="BF175" s="43"/>
      <c r="BG175" s="34"/>
      <c r="BH175" s="34"/>
      <c r="BI175" s="120"/>
      <c r="BJ175" s="28">
        <f t="shared" si="79"/>
        <v>2280</v>
      </c>
    </row>
    <row r="176" spans="1:62" s="46" customFormat="1" ht="15" x14ac:dyDescent="0.25">
      <c r="A176" s="103">
        <v>158</v>
      </c>
      <c r="B176" s="51" t="s">
        <v>121</v>
      </c>
      <c r="C176" s="21" t="s">
        <v>58</v>
      </c>
      <c r="D176" s="22">
        <v>3</v>
      </c>
      <c r="E176" s="21">
        <v>122</v>
      </c>
      <c r="F176" s="23">
        <v>550</v>
      </c>
      <c r="G176" s="47">
        <f t="shared" si="84"/>
        <v>672</v>
      </c>
      <c r="H176" s="50">
        <f t="shared" si="58"/>
        <v>122</v>
      </c>
      <c r="I176" s="28">
        <f t="shared" si="81"/>
        <v>289.78750000000002</v>
      </c>
      <c r="J176" s="28">
        <f t="shared" si="59"/>
        <v>35354.075000000004</v>
      </c>
      <c r="K176" s="41">
        <v>15</v>
      </c>
      <c r="L176" s="28">
        <f t="shared" si="60"/>
        <v>2356.9383333333335</v>
      </c>
      <c r="M176" s="28">
        <v>1433.92</v>
      </c>
      <c r="N176" s="42">
        <v>0.25</v>
      </c>
      <c r="O176" s="28">
        <f t="shared" si="61"/>
        <v>947.71458333333339</v>
      </c>
      <c r="P176" s="42">
        <v>1.54</v>
      </c>
      <c r="Q176" s="28">
        <f t="shared" si="62"/>
        <v>5837.9218333333338</v>
      </c>
      <c r="R176" s="28">
        <f t="shared" si="63"/>
        <v>10576.494750000002</v>
      </c>
      <c r="S176" s="42">
        <v>0.03</v>
      </c>
      <c r="T176" s="28">
        <f t="shared" si="64"/>
        <v>317.29484250000002</v>
      </c>
      <c r="U176" s="28">
        <f t="shared" si="65"/>
        <v>10893.789592500001</v>
      </c>
      <c r="V176" s="42">
        <v>0</v>
      </c>
      <c r="W176" s="28">
        <f>U176*V176</f>
        <v>0</v>
      </c>
      <c r="X176" s="29">
        <f t="shared" si="67"/>
        <v>10893.789592500001</v>
      </c>
      <c r="Y176" s="29">
        <f t="shared" si="68"/>
        <v>10900</v>
      </c>
      <c r="Z176" s="29">
        <f t="shared" si="78"/>
        <v>13080</v>
      </c>
      <c r="AA176" s="23">
        <v>550</v>
      </c>
      <c r="AB176" s="28">
        <f t="shared" si="82"/>
        <v>18.399999999999999</v>
      </c>
      <c r="AC176" s="34"/>
      <c r="AD176" s="28">
        <f t="shared" si="69"/>
        <v>10120</v>
      </c>
      <c r="AE176" s="42">
        <v>0.27100000000000002</v>
      </c>
      <c r="AF176" s="28">
        <f t="shared" si="70"/>
        <v>2742.52</v>
      </c>
      <c r="AG176" s="42">
        <v>0</v>
      </c>
      <c r="AH176" s="28">
        <f t="shared" si="71"/>
        <v>0</v>
      </c>
      <c r="AI176" s="28">
        <f t="shared" si="72"/>
        <v>12862.52</v>
      </c>
      <c r="AJ176" s="28">
        <v>0</v>
      </c>
      <c r="AK176" s="42">
        <v>0.03</v>
      </c>
      <c r="AL176" s="28">
        <f t="shared" si="73"/>
        <v>385.87560000000002</v>
      </c>
      <c r="AM176" s="28">
        <f t="shared" si="74"/>
        <v>13248.3956</v>
      </c>
      <c r="AN176" s="42">
        <v>0</v>
      </c>
      <c r="AO176" s="28">
        <f t="shared" si="75"/>
        <v>0</v>
      </c>
      <c r="AP176" s="28">
        <f t="shared" si="76"/>
        <v>13248.3956</v>
      </c>
      <c r="AQ176" s="28">
        <f t="shared" si="77"/>
        <v>13200</v>
      </c>
      <c r="AR176" s="30" t="s">
        <v>59</v>
      </c>
      <c r="AS176" s="23"/>
      <c r="AT176" s="28"/>
      <c r="AU176" s="34"/>
      <c r="AV176" s="34"/>
      <c r="AW176" s="42"/>
      <c r="AX176" s="34"/>
      <c r="AY176" s="43"/>
      <c r="AZ176" s="34"/>
      <c r="BA176" s="34"/>
      <c r="BB176" s="34"/>
      <c r="BC176" s="42"/>
      <c r="BD176" s="34"/>
      <c r="BE176" s="34"/>
      <c r="BF176" s="43"/>
      <c r="BG176" s="34"/>
      <c r="BH176" s="34"/>
      <c r="BI176" s="120"/>
      <c r="BJ176" s="28">
        <f t="shared" si="79"/>
        <v>15840</v>
      </c>
    </row>
    <row r="177" spans="1:62" s="46" customFormat="1" ht="15" x14ac:dyDescent="0.25">
      <c r="A177" s="103">
        <v>159</v>
      </c>
      <c r="B177" s="51" t="s">
        <v>121</v>
      </c>
      <c r="C177" s="21" t="s">
        <v>329</v>
      </c>
      <c r="D177" s="22">
        <v>3</v>
      </c>
      <c r="E177" s="22">
        <v>40</v>
      </c>
      <c r="F177" s="40">
        <v>200</v>
      </c>
      <c r="G177" s="47">
        <f t="shared" si="84"/>
        <v>240</v>
      </c>
      <c r="H177" s="50">
        <f t="shared" si="58"/>
        <v>40</v>
      </c>
      <c r="I177" s="28">
        <f t="shared" si="81"/>
        <v>289.78750000000002</v>
      </c>
      <c r="J177" s="28">
        <f t="shared" si="59"/>
        <v>11591.5</v>
      </c>
      <c r="K177" s="41">
        <v>15</v>
      </c>
      <c r="L177" s="28">
        <f t="shared" si="60"/>
        <v>772.76666666666665</v>
      </c>
      <c r="M177" s="28">
        <v>1355.71</v>
      </c>
      <c r="N177" s="42">
        <v>0.25</v>
      </c>
      <c r="O177" s="28">
        <f t="shared" si="61"/>
        <v>532.11916666666662</v>
      </c>
      <c r="P177" s="42">
        <v>1.54</v>
      </c>
      <c r="Q177" s="28">
        <f t="shared" si="62"/>
        <v>3277.8540666666663</v>
      </c>
      <c r="R177" s="28">
        <f t="shared" si="63"/>
        <v>5938.4498999999996</v>
      </c>
      <c r="S177" s="42">
        <v>0.03</v>
      </c>
      <c r="T177" s="28">
        <f t="shared" si="64"/>
        <v>178.15349699999999</v>
      </c>
      <c r="U177" s="28">
        <f t="shared" si="65"/>
        <v>6116.6033969999999</v>
      </c>
      <c r="V177" s="42">
        <v>0</v>
      </c>
      <c r="W177" s="28">
        <f>U177*V177</f>
        <v>0</v>
      </c>
      <c r="X177" s="29">
        <f t="shared" si="67"/>
        <v>6116.6033969999999</v>
      </c>
      <c r="Y177" s="29">
        <f t="shared" si="68"/>
        <v>6100</v>
      </c>
      <c r="Z177" s="29">
        <f t="shared" si="78"/>
        <v>7320</v>
      </c>
      <c r="AA177" s="40">
        <v>200</v>
      </c>
      <c r="AB177" s="28">
        <f t="shared" si="82"/>
        <v>18.399999999999999</v>
      </c>
      <c r="AC177" s="34"/>
      <c r="AD177" s="28">
        <f t="shared" si="69"/>
        <v>3679.9999999999995</v>
      </c>
      <c r="AE177" s="42">
        <v>0.27100000000000002</v>
      </c>
      <c r="AF177" s="28">
        <f t="shared" si="70"/>
        <v>997.28</v>
      </c>
      <c r="AG177" s="42">
        <v>0</v>
      </c>
      <c r="AH177" s="28">
        <f t="shared" si="71"/>
        <v>0</v>
      </c>
      <c r="AI177" s="28">
        <f t="shared" si="72"/>
        <v>4677.28</v>
      </c>
      <c r="AJ177" s="28">
        <v>0</v>
      </c>
      <c r="AK177" s="42">
        <v>0.03</v>
      </c>
      <c r="AL177" s="28">
        <f t="shared" si="73"/>
        <v>140.3184</v>
      </c>
      <c r="AM177" s="28">
        <f t="shared" si="74"/>
        <v>4817.5983999999999</v>
      </c>
      <c r="AN177" s="42">
        <v>0</v>
      </c>
      <c r="AO177" s="28">
        <f t="shared" si="75"/>
        <v>0</v>
      </c>
      <c r="AP177" s="28">
        <f t="shared" si="76"/>
        <v>4817.5983999999999</v>
      </c>
      <c r="AQ177" s="28">
        <f t="shared" si="77"/>
        <v>4800</v>
      </c>
      <c r="AR177" s="30" t="s">
        <v>59</v>
      </c>
      <c r="AS177" s="23"/>
      <c r="AT177" s="28"/>
      <c r="AU177" s="34"/>
      <c r="AV177" s="34"/>
      <c r="AW177" s="42"/>
      <c r="AX177" s="34"/>
      <c r="AY177" s="43"/>
      <c r="AZ177" s="34"/>
      <c r="BA177" s="34"/>
      <c r="BB177" s="34"/>
      <c r="BC177" s="42"/>
      <c r="BD177" s="34"/>
      <c r="BE177" s="34"/>
      <c r="BF177" s="43"/>
      <c r="BG177" s="34"/>
      <c r="BH177" s="34"/>
      <c r="BI177" s="120"/>
      <c r="BJ177" s="28">
        <f t="shared" si="79"/>
        <v>5760</v>
      </c>
    </row>
    <row r="178" spans="1:62" s="46" customFormat="1" ht="15" x14ac:dyDescent="0.25">
      <c r="A178" s="103">
        <v>160</v>
      </c>
      <c r="B178" s="51" t="s">
        <v>121</v>
      </c>
      <c r="C178" s="21" t="s">
        <v>60</v>
      </c>
      <c r="D178" s="22">
        <v>3</v>
      </c>
      <c r="E178" s="21">
        <v>80</v>
      </c>
      <c r="F178" s="23">
        <v>280</v>
      </c>
      <c r="G178" s="47">
        <f t="shared" si="84"/>
        <v>360</v>
      </c>
      <c r="H178" s="50">
        <f t="shared" si="58"/>
        <v>80</v>
      </c>
      <c r="I178" s="28">
        <f t="shared" si="81"/>
        <v>289.78750000000002</v>
      </c>
      <c r="J178" s="28">
        <f t="shared" si="59"/>
        <v>23183</v>
      </c>
      <c r="K178" s="41">
        <v>15</v>
      </c>
      <c r="L178" s="28">
        <f t="shared" si="60"/>
        <v>1545.5333333333333</v>
      </c>
      <c r="M178" s="28">
        <v>1355.71</v>
      </c>
      <c r="N178" s="42">
        <v>0.25</v>
      </c>
      <c r="O178" s="28">
        <f t="shared" si="61"/>
        <v>725.31083333333333</v>
      </c>
      <c r="P178" s="42">
        <v>1.54</v>
      </c>
      <c r="Q178" s="28">
        <f t="shared" si="62"/>
        <v>4467.9147333333331</v>
      </c>
      <c r="R178" s="28">
        <f t="shared" si="63"/>
        <v>8094.4688999999998</v>
      </c>
      <c r="S178" s="42">
        <v>0.03</v>
      </c>
      <c r="T178" s="28">
        <f t="shared" si="64"/>
        <v>242.83406699999998</v>
      </c>
      <c r="U178" s="28">
        <f t="shared" si="65"/>
        <v>8337.3029669999996</v>
      </c>
      <c r="V178" s="42">
        <v>0</v>
      </c>
      <c r="W178" s="28">
        <f>U178*V178</f>
        <v>0</v>
      </c>
      <c r="X178" s="29">
        <f t="shared" si="67"/>
        <v>8337.3029669999996</v>
      </c>
      <c r="Y178" s="29">
        <f t="shared" si="68"/>
        <v>8300</v>
      </c>
      <c r="Z178" s="29">
        <f t="shared" si="78"/>
        <v>9960</v>
      </c>
      <c r="AA178" s="23">
        <v>280</v>
      </c>
      <c r="AB178" s="28">
        <f t="shared" si="82"/>
        <v>18.399999999999999</v>
      </c>
      <c r="AC178" s="34"/>
      <c r="AD178" s="28">
        <f t="shared" si="69"/>
        <v>5152</v>
      </c>
      <c r="AE178" s="42">
        <v>0.27100000000000002</v>
      </c>
      <c r="AF178" s="28">
        <f t="shared" si="70"/>
        <v>1396.192</v>
      </c>
      <c r="AG178" s="42">
        <v>0</v>
      </c>
      <c r="AH178" s="28">
        <f t="shared" si="71"/>
        <v>0</v>
      </c>
      <c r="AI178" s="28">
        <f t="shared" si="72"/>
        <v>6548.192</v>
      </c>
      <c r="AJ178" s="28">
        <v>0</v>
      </c>
      <c r="AK178" s="42">
        <v>0.03</v>
      </c>
      <c r="AL178" s="28">
        <f t="shared" si="73"/>
        <v>196.44576000000001</v>
      </c>
      <c r="AM178" s="28">
        <f t="shared" si="74"/>
        <v>6744.6377599999996</v>
      </c>
      <c r="AN178" s="42">
        <v>0</v>
      </c>
      <c r="AO178" s="28">
        <f t="shared" si="75"/>
        <v>0</v>
      </c>
      <c r="AP178" s="28">
        <f t="shared" si="76"/>
        <v>6744.6377599999996</v>
      </c>
      <c r="AQ178" s="28">
        <f t="shared" si="77"/>
        <v>6700</v>
      </c>
      <c r="AR178" s="30" t="s">
        <v>59</v>
      </c>
      <c r="AS178" s="23"/>
      <c r="AT178" s="28"/>
      <c r="AU178" s="34"/>
      <c r="AV178" s="34"/>
      <c r="AW178" s="42"/>
      <c r="AX178" s="34"/>
      <c r="AY178" s="43"/>
      <c r="AZ178" s="34"/>
      <c r="BA178" s="34"/>
      <c r="BB178" s="34"/>
      <c r="BC178" s="42"/>
      <c r="BD178" s="34"/>
      <c r="BE178" s="34"/>
      <c r="BF178" s="43"/>
      <c r="BG178" s="34"/>
      <c r="BH178" s="34"/>
      <c r="BI178" s="120"/>
      <c r="BJ178" s="28">
        <f t="shared" si="79"/>
        <v>8040</v>
      </c>
    </row>
    <row r="179" spans="1:62" s="46" customFormat="1" ht="15" x14ac:dyDescent="0.25">
      <c r="A179" s="103">
        <v>161</v>
      </c>
      <c r="B179" s="51" t="s">
        <v>121</v>
      </c>
      <c r="C179" s="21" t="s">
        <v>61</v>
      </c>
      <c r="D179" s="21" t="s">
        <v>63</v>
      </c>
      <c r="E179" s="21">
        <v>82</v>
      </c>
      <c r="F179" s="23">
        <v>168</v>
      </c>
      <c r="G179" s="47">
        <f t="shared" si="84"/>
        <v>250</v>
      </c>
      <c r="H179" s="50">
        <f t="shared" si="58"/>
        <v>82</v>
      </c>
      <c r="I179" s="28">
        <f t="shared" si="81"/>
        <v>289.78750000000002</v>
      </c>
      <c r="J179" s="28">
        <f t="shared" si="59"/>
        <v>23762.575000000001</v>
      </c>
      <c r="K179" s="41">
        <v>15</v>
      </c>
      <c r="L179" s="28">
        <f t="shared" si="60"/>
        <v>1584.1716666666666</v>
      </c>
      <c r="M179" s="28">
        <v>1329.64</v>
      </c>
      <c r="N179" s="42">
        <v>0.25</v>
      </c>
      <c r="O179" s="28">
        <f t="shared" si="61"/>
        <v>728.45291666666662</v>
      </c>
      <c r="P179" s="42">
        <v>1.54</v>
      </c>
      <c r="Q179" s="28">
        <f t="shared" si="62"/>
        <v>4487.2699666666667</v>
      </c>
      <c r="R179" s="28">
        <f t="shared" si="63"/>
        <v>8129.5345500000003</v>
      </c>
      <c r="S179" s="42">
        <v>0.03</v>
      </c>
      <c r="T179" s="28">
        <f t="shared" si="64"/>
        <v>243.88603649999999</v>
      </c>
      <c r="U179" s="28">
        <f t="shared" si="65"/>
        <v>8373.4205865000004</v>
      </c>
      <c r="V179" s="42">
        <v>0</v>
      </c>
      <c r="W179" s="28">
        <f>U179*V179</f>
        <v>0</v>
      </c>
      <c r="X179" s="29">
        <f t="shared" si="67"/>
        <v>8373.4205865000004</v>
      </c>
      <c r="Y179" s="29">
        <f t="shared" si="68"/>
        <v>8400</v>
      </c>
      <c r="Z179" s="29">
        <f t="shared" si="78"/>
        <v>10080</v>
      </c>
      <c r="AA179" s="23">
        <v>168</v>
      </c>
      <c r="AB179" s="28">
        <f t="shared" si="82"/>
        <v>18.399999999999999</v>
      </c>
      <c r="AC179" s="34"/>
      <c r="AD179" s="28">
        <f t="shared" si="69"/>
        <v>3091.2</v>
      </c>
      <c r="AE179" s="42">
        <v>0.27100000000000002</v>
      </c>
      <c r="AF179" s="28">
        <f t="shared" si="70"/>
        <v>837.71519999999998</v>
      </c>
      <c r="AG179" s="42">
        <v>0</v>
      </c>
      <c r="AH179" s="28">
        <f t="shared" si="71"/>
        <v>0</v>
      </c>
      <c r="AI179" s="28">
        <f t="shared" si="72"/>
        <v>3928.9151999999999</v>
      </c>
      <c r="AJ179" s="28">
        <v>0</v>
      </c>
      <c r="AK179" s="42">
        <v>0.03</v>
      </c>
      <c r="AL179" s="28">
        <f t="shared" si="73"/>
        <v>117.86745599999999</v>
      </c>
      <c r="AM179" s="28">
        <f t="shared" si="74"/>
        <v>4046.7826559999999</v>
      </c>
      <c r="AN179" s="42">
        <v>0</v>
      </c>
      <c r="AO179" s="28">
        <f t="shared" si="75"/>
        <v>0</v>
      </c>
      <c r="AP179" s="28">
        <f t="shared" si="76"/>
        <v>4046.7826559999999</v>
      </c>
      <c r="AQ179" s="28">
        <f t="shared" si="77"/>
        <v>4000</v>
      </c>
      <c r="AR179" s="30" t="s">
        <v>59</v>
      </c>
      <c r="AS179" s="23"/>
      <c r="AT179" s="28"/>
      <c r="AU179" s="34"/>
      <c r="AV179" s="34"/>
      <c r="AW179" s="42"/>
      <c r="AX179" s="34"/>
      <c r="AY179" s="43"/>
      <c r="AZ179" s="34"/>
      <c r="BA179" s="34"/>
      <c r="BB179" s="34"/>
      <c r="BC179" s="42"/>
      <c r="BD179" s="34"/>
      <c r="BE179" s="34"/>
      <c r="BF179" s="43"/>
      <c r="BG179" s="34"/>
      <c r="BH179" s="34"/>
      <c r="BI179" s="120"/>
      <c r="BJ179" s="28">
        <f t="shared" si="79"/>
        <v>4800</v>
      </c>
    </row>
    <row r="180" spans="1:62" s="46" customFormat="1" ht="15" x14ac:dyDescent="0.25">
      <c r="A180" s="103">
        <v>162</v>
      </c>
      <c r="B180" s="51" t="s">
        <v>344</v>
      </c>
      <c r="C180" s="21" t="s">
        <v>130</v>
      </c>
      <c r="D180" s="21" t="s">
        <v>35</v>
      </c>
      <c r="E180" s="66">
        <v>40</v>
      </c>
      <c r="F180" s="40">
        <v>42</v>
      </c>
      <c r="G180" s="47">
        <f t="shared" si="84"/>
        <v>82</v>
      </c>
      <c r="H180" s="50">
        <f t="shared" si="58"/>
        <v>40</v>
      </c>
      <c r="I180" s="28">
        <f t="shared" si="81"/>
        <v>289.78750000000002</v>
      </c>
      <c r="J180" s="28">
        <f t="shared" si="59"/>
        <v>11591.5</v>
      </c>
      <c r="K180" s="41">
        <v>15</v>
      </c>
      <c r="L180" s="34">
        <f t="shared" si="60"/>
        <v>772.76666666666665</v>
      </c>
      <c r="M180" s="28">
        <v>1303.5733333333333</v>
      </c>
      <c r="N180" s="42">
        <v>0.25</v>
      </c>
      <c r="O180" s="34">
        <f t="shared" si="61"/>
        <v>519.08500000000004</v>
      </c>
      <c r="P180" s="42">
        <v>1.54</v>
      </c>
      <c r="Q180" s="34">
        <f t="shared" si="62"/>
        <v>3197.5636000000004</v>
      </c>
      <c r="R180" s="34">
        <f t="shared" si="63"/>
        <v>5792.9886000000006</v>
      </c>
      <c r="S180" s="42">
        <v>0.03</v>
      </c>
      <c r="T180" s="34">
        <f t="shared" si="64"/>
        <v>173.789658</v>
      </c>
      <c r="U180" s="34">
        <f t="shared" si="65"/>
        <v>5966.7782580000003</v>
      </c>
      <c r="V180" s="43">
        <v>0</v>
      </c>
      <c r="W180" s="34">
        <v>0</v>
      </c>
      <c r="X180" s="36">
        <f t="shared" si="67"/>
        <v>5966.7782580000003</v>
      </c>
      <c r="Y180" s="36">
        <f t="shared" si="68"/>
        <v>6000</v>
      </c>
      <c r="Z180" s="29">
        <f t="shared" si="78"/>
        <v>7200</v>
      </c>
      <c r="AA180" s="40">
        <v>42</v>
      </c>
      <c r="AB180" s="28">
        <f t="shared" si="82"/>
        <v>18.399999999999999</v>
      </c>
      <c r="AC180" s="34"/>
      <c r="AD180" s="28">
        <f t="shared" si="69"/>
        <v>772.8</v>
      </c>
      <c r="AE180" s="42">
        <v>0.27100000000000002</v>
      </c>
      <c r="AF180" s="28">
        <f t="shared" si="70"/>
        <v>209.4288</v>
      </c>
      <c r="AG180" s="42">
        <v>0</v>
      </c>
      <c r="AH180" s="28">
        <f t="shared" si="71"/>
        <v>0</v>
      </c>
      <c r="AI180" s="28">
        <f t="shared" si="72"/>
        <v>982.22879999999998</v>
      </c>
      <c r="AJ180" s="28">
        <v>0</v>
      </c>
      <c r="AK180" s="42">
        <v>0.03</v>
      </c>
      <c r="AL180" s="28">
        <f t="shared" si="73"/>
        <v>29.466863999999998</v>
      </c>
      <c r="AM180" s="28">
        <f t="shared" si="74"/>
        <v>1011.695664</v>
      </c>
      <c r="AN180" s="42">
        <v>0</v>
      </c>
      <c r="AO180" s="28">
        <f t="shared" si="75"/>
        <v>0</v>
      </c>
      <c r="AP180" s="28">
        <f t="shared" si="76"/>
        <v>1011.695664</v>
      </c>
      <c r="AQ180" s="28">
        <f t="shared" si="77"/>
        <v>1000</v>
      </c>
      <c r="AR180" s="30" t="s">
        <v>59</v>
      </c>
      <c r="AS180" s="40"/>
      <c r="AT180" s="28"/>
      <c r="AU180" s="34"/>
      <c r="AV180" s="28"/>
      <c r="AW180" s="42"/>
      <c r="AX180" s="34"/>
      <c r="AY180" s="43"/>
      <c r="AZ180" s="34"/>
      <c r="BA180" s="34"/>
      <c r="BB180" s="34"/>
      <c r="BC180" s="43"/>
      <c r="BD180" s="34"/>
      <c r="BE180" s="34"/>
      <c r="BF180" s="43"/>
      <c r="BG180" s="34"/>
      <c r="BH180" s="34"/>
      <c r="BI180" s="120"/>
      <c r="BJ180" s="28">
        <f t="shared" si="79"/>
        <v>1200</v>
      </c>
    </row>
    <row r="181" spans="1:62" s="46" customFormat="1" ht="15" x14ac:dyDescent="0.25">
      <c r="A181" s="103">
        <v>163</v>
      </c>
      <c r="B181" s="51" t="s">
        <v>122</v>
      </c>
      <c r="C181" s="21" t="s">
        <v>58</v>
      </c>
      <c r="D181" s="21" t="s">
        <v>123</v>
      </c>
      <c r="E181" s="21">
        <v>248</v>
      </c>
      <c r="F181" s="23">
        <v>256</v>
      </c>
      <c r="G181" s="47">
        <f t="shared" si="84"/>
        <v>504</v>
      </c>
      <c r="H181" s="50">
        <f t="shared" si="58"/>
        <v>248</v>
      </c>
      <c r="I181" s="28">
        <f t="shared" si="81"/>
        <v>289.78750000000002</v>
      </c>
      <c r="J181" s="28">
        <f t="shared" si="59"/>
        <v>71867.3</v>
      </c>
      <c r="K181" s="41">
        <v>15</v>
      </c>
      <c r="L181" s="28">
        <f t="shared" si="60"/>
        <v>4791.1533333333336</v>
      </c>
      <c r="M181" s="28">
        <v>1355.71</v>
      </c>
      <c r="N181" s="42">
        <v>0.25</v>
      </c>
      <c r="O181" s="28">
        <f t="shared" si="61"/>
        <v>1536.7158333333334</v>
      </c>
      <c r="P181" s="42">
        <v>1.54</v>
      </c>
      <c r="Q181" s="28">
        <f t="shared" si="62"/>
        <v>9466.1695333333337</v>
      </c>
      <c r="R181" s="28">
        <f t="shared" si="63"/>
        <v>17149.7487</v>
      </c>
      <c r="S181" s="42">
        <v>0.03</v>
      </c>
      <c r="T181" s="28">
        <f t="shared" si="64"/>
        <v>514.49246099999993</v>
      </c>
      <c r="U181" s="28">
        <f t="shared" si="65"/>
        <v>17664.241161000002</v>
      </c>
      <c r="V181" s="42">
        <v>0</v>
      </c>
      <c r="W181" s="28">
        <f t="shared" ref="W181:W189" si="85">U181*V181</f>
        <v>0</v>
      </c>
      <c r="X181" s="29">
        <f t="shared" si="67"/>
        <v>17664.241161000002</v>
      </c>
      <c r="Y181" s="29">
        <f t="shared" si="68"/>
        <v>17700</v>
      </c>
      <c r="Z181" s="29">
        <f t="shared" si="78"/>
        <v>21240</v>
      </c>
      <c r="AA181" s="23">
        <v>256</v>
      </c>
      <c r="AB181" s="28">
        <f t="shared" si="82"/>
        <v>18.399999999999999</v>
      </c>
      <c r="AC181" s="34"/>
      <c r="AD181" s="28">
        <f t="shared" si="69"/>
        <v>4710.3999999999996</v>
      </c>
      <c r="AE181" s="42">
        <v>0.27100000000000002</v>
      </c>
      <c r="AF181" s="28">
        <f t="shared" si="70"/>
        <v>1276.5183999999999</v>
      </c>
      <c r="AG181" s="42">
        <v>0</v>
      </c>
      <c r="AH181" s="28">
        <f t="shared" si="71"/>
        <v>0</v>
      </c>
      <c r="AI181" s="28">
        <f t="shared" si="72"/>
        <v>5986.9183999999996</v>
      </c>
      <c r="AJ181" s="28">
        <v>0</v>
      </c>
      <c r="AK181" s="42">
        <v>0.03</v>
      </c>
      <c r="AL181" s="28">
        <f t="shared" si="73"/>
        <v>179.60755199999997</v>
      </c>
      <c r="AM181" s="28">
        <f t="shared" si="74"/>
        <v>6166.525952</v>
      </c>
      <c r="AN181" s="42">
        <v>0</v>
      </c>
      <c r="AO181" s="28">
        <f t="shared" si="75"/>
        <v>0</v>
      </c>
      <c r="AP181" s="28">
        <f t="shared" si="76"/>
        <v>6166.525952</v>
      </c>
      <c r="AQ181" s="28">
        <f t="shared" si="77"/>
        <v>6200</v>
      </c>
      <c r="AR181" s="30" t="s">
        <v>59</v>
      </c>
      <c r="AS181" s="23"/>
      <c r="AT181" s="28"/>
      <c r="AU181" s="34"/>
      <c r="AV181" s="34"/>
      <c r="AW181" s="42"/>
      <c r="AX181" s="34"/>
      <c r="AY181" s="43"/>
      <c r="AZ181" s="34"/>
      <c r="BA181" s="34"/>
      <c r="BB181" s="34"/>
      <c r="BC181" s="42"/>
      <c r="BD181" s="34"/>
      <c r="BE181" s="34"/>
      <c r="BF181" s="43"/>
      <c r="BG181" s="34"/>
      <c r="BH181" s="34"/>
      <c r="BI181" s="120"/>
      <c r="BJ181" s="28">
        <f t="shared" si="79"/>
        <v>7440</v>
      </c>
    </row>
    <row r="182" spans="1:62" s="46" customFormat="1" ht="15" x14ac:dyDescent="0.25">
      <c r="A182" s="103">
        <v>164</v>
      </c>
      <c r="B182" s="51" t="s">
        <v>122</v>
      </c>
      <c r="C182" s="21" t="s">
        <v>60</v>
      </c>
      <c r="D182" s="21" t="s">
        <v>123</v>
      </c>
      <c r="E182" s="21">
        <v>102</v>
      </c>
      <c r="F182" s="23">
        <v>240</v>
      </c>
      <c r="G182" s="47">
        <f t="shared" si="84"/>
        <v>342</v>
      </c>
      <c r="H182" s="50">
        <f t="shared" si="58"/>
        <v>102</v>
      </c>
      <c r="I182" s="28">
        <f t="shared" si="81"/>
        <v>289.78750000000002</v>
      </c>
      <c r="J182" s="28">
        <f t="shared" si="59"/>
        <v>29558.325000000001</v>
      </c>
      <c r="K182" s="41">
        <v>15</v>
      </c>
      <c r="L182" s="28">
        <f t="shared" si="60"/>
        <v>1970.5550000000001</v>
      </c>
      <c r="M182" s="28">
        <v>1355.71</v>
      </c>
      <c r="N182" s="42">
        <v>0.25</v>
      </c>
      <c r="O182" s="28">
        <f t="shared" si="61"/>
        <v>831.56625000000008</v>
      </c>
      <c r="P182" s="42">
        <v>1.54</v>
      </c>
      <c r="Q182" s="28">
        <f t="shared" si="62"/>
        <v>5122.4481000000005</v>
      </c>
      <c r="R182" s="28">
        <f t="shared" si="63"/>
        <v>9280.2793500000007</v>
      </c>
      <c r="S182" s="42">
        <v>0.03</v>
      </c>
      <c r="T182" s="28">
        <f t="shared" si="64"/>
        <v>278.40838050000002</v>
      </c>
      <c r="U182" s="28">
        <f t="shared" si="65"/>
        <v>9558.6877305000016</v>
      </c>
      <c r="V182" s="42">
        <v>0</v>
      </c>
      <c r="W182" s="28">
        <f t="shared" si="85"/>
        <v>0</v>
      </c>
      <c r="X182" s="29">
        <f t="shared" si="67"/>
        <v>9558.6877305000016</v>
      </c>
      <c r="Y182" s="29">
        <f t="shared" si="68"/>
        <v>9600</v>
      </c>
      <c r="Z182" s="29">
        <f t="shared" si="78"/>
        <v>11520</v>
      </c>
      <c r="AA182" s="23">
        <v>240</v>
      </c>
      <c r="AB182" s="28">
        <f t="shared" si="82"/>
        <v>18.399999999999999</v>
      </c>
      <c r="AC182" s="34"/>
      <c r="AD182" s="28">
        <f t="shared" si="69"/>
        <v>4416</v>
      </c>
      <c r="AE182" s="42">
        <v>0.27100000000000002</v>
      </c>
      <c r="AF182" s="28">
        <f t="shared" si="70"/>
        <v>1196.7360000000001</v>
      </c>
      <c r="AG182" s="42">
        <v>0</v>
      </c>
      <c r="AH182" s="28">
        <f t="shared" si="71"/>
        <v>0</v>
      </c>
      <c r="AI182" s="28">
        <f t="shared" si="72"/>
        <v>5612.7359999999999</v>
      </c>
      <c r="AJ182" s="28">
        <v>0</v>
      </c>
      <c r="AK182" s="42">
        <v>0.03</v>
      </c>
      <c r="AL182" s="28">
        <f t="shared" si="73"/>
        <v>168.38208</v>
      </c>
      <c r="AM182" s="28">
        <f t="shared" si="74"/>
        <v>5781.1180800000002</v>
      </c>
      <c r="AN182" s="42">
        <v>0</v>
      </c>
      <c r="AO182" s="28">
        <f t="shared" si="75"/>
        <v>0</v>
      </c>
      <c r="AP182" s="28">
        <f t="shared" si="76"/>
        <v>5781.1180800000002</v>
      </c>
      <c r="AQ182" s="28">
        <f t="shared" si="77"/>
        <v>5800</v>
      </c>
      <c r="AR182" s="30" t="s">
        <v>59</v>
      </c>
      <c r="AS182" s="23"/>
      <c r="AT182" s="28"/>
      <c r="AU182" s="34"/>
      <c r="AV182" s="34"/>
      <c r="AW182" s="42"/>
      <c r="AX182" s="34"/>
      <c r="AY182" s="43"/>
      <c r="AZ182" s="34"/>
      <c r="BA182" s="34"/>
      <c r="BB182" s="34"/>
      <c r="BC182" s="42"/>
      <c r="BD182" s="34"/>
      <c r="BE182" s="34"/>
      <c r="BF182" s="43"/>
      <c r="BG182" s="34"/>
      <c r="BH182" s="34"/>
      <c r="BI182" s="120"/>
      <c r="BJ182" s="28">
        <f t="shared" si="79"/>
        <v>6960</v>
      </c>
    </row>
    <row r="183" spans="1:62" s="46" customFormat="1" ht="15" x14ac:dyDescent="0.25">
      <c r="A183" s="103">
        <v>165</v>
      </c>
      <c r="B183" s="51" t="s">
        <v>124</v>
      </c>
      <c r="C183" s="21" t="s">
        <v>58</v>
      </c>
      <c r="D183" s="21" t="s">
        <v>78</v>
      </c>
      <c r="E183" s="21">
        <v>204</v>
      </c>
      <c r="F183" s="23">
        <v>512</v>
      </c>
      <c r="G183" s="47">
        <f t="shared" si="84"/>
        <v>716</v>
      </c>
      <c r="H183" s="50">
        <f t="shared" si="58"/>
        <v>204</v>
      </c>
      <c r="I183" s="28">
        <f t="shared" si="81"/>
        <v>289.78750000000002</v>
      </c>
      <c r="J183" s="28">
        <f t="shared" si="59"/>
        <v>59116.65</v>
      </c>
      <c r="K183" s="41">
        <v>15</v>
      </c>
      <c r="L183" s="28">
        <f t="shared" si="60"/>
        <v>3941.11</v>
      </c>
      <c r="M183" s="28">
        <v>1433.92</v>
      </c>
      <c r="N183" s="42">
        <v>0.25</v>
      </c>
      <c r="O183" s="28">
        <f t="shared" si="61"/>
        <v>1343.7575000000002</v>
      </c>
      <c r="P183" s="42">
        <v>1.54</v>
      </c>
      <c r="Q183" s="28">
        <f t="shared" si="62"/>
        <v>8277.5462000000007</v>
      </c>
      <c r="R183" s="28">
        <f t="shared" si="63"/>
        <v>14996.333700000001</v>
      </c>
      <c r="S183" s="42">
        <v>0.03</v>
      </c>
      <c r="T183" s="28">
        <f t="shared" si="64"/>
        <v>449.89001100000002</v>
      </c>
      <c r="U183" s="28">
        <f t="shared" si="65"/>
        <v>15446.223711000001</v>
      </c>
      <c r="V183" s="42">
        <v>0</v>
      </c>
      <c r="W183" s="28">
        <f t="shared" si="85"/>
        <v>0</v>
      </c>
      <c r="X183" s="29">
        <f t="shared" si="67"/>
        <v>15446.223711000001</v>
      </c>
      <c r="Y183" s="29">
        <f t="shared" si="68"/>
        <v>15400</v>
      </c>
      <c r="Z183" s="29">
        <f t="shared" si="78"/>
        <v>18480</v>
      </c>
      <c r="AA183" s="23">
        <v>512</v>
      </c>
      <c r="AB183" s="28">
        <f t="shared" si="82"/>
        <v>18.399999999999999</v>
      </c>
      <c r="AC183" s="34"/>
      <c r="AD183" s="28">
        <f t="shared" si="69"/>
        <v>9420.7999999999993</v>
      </c>
      <c r="AE183" s="42">
        <v>0.27100000000000002</v>
      </c>
      <c r="AF183" s="28">
        <f t="shared" si="70"/>
        <v>2553.0367999999999</v>
      </c>
      <c r="AG183" s="42">
        <v>0</v>
      </c>
      <c r="AH183" s="28">
        <f t="shared" si="71"/>
        <v>0</v>
      </c>
      <c r="AI183" s="28">
        <f t="shared" si="72"/>
        <v>11973.836799999999</v>
      </c>
      <c r="AJ183" s="28">
        <v>0</v>
      </c>
      <c r="AK183" s="42">
        <v>0.03</v>
      </c>
      <c r="AL183" s="28">
        <f t="shared" si="73"/>
        <v>359.21510399999994</v>
      </c>
      <c r="AM183" s="28">
        <f t="shared" si="74"/>
        <v>12333.051904</v>
      </c>
      <c r="AN183" s="42">
        <v>0</v>
      </c>
      <c r="AO183" s="28">
        <f t="shared" si="75"/>
        <v>0</v>
      </c>
      <c r="AP183" s="28">
        <f t="shared" si="76"/>
        <v>12333.051904</v>
      </c>
      <c r="AQ183" s="28">
        <f t="shared" si="77"/>
        <v>12300</v>
      </c>
      <c r="AR183" s="30" t="s">
        <v>59</v>
      </c>
      <c r="AS183" s="23"/>
      <c r="AT183" s="28"/>
      <c r="AU183" s="34"/>
      <c r="AV183" s="34"/>
      <c r="AW183" s="42"/>
      <c r="AX183" s="34"/>
      <c r="AY183" s="43"/>
      <c r="AZ183" s="34"/>
      <c r="BA183" s="34"/>
      <c r="BB183" s="34"/>
      <c r="BC183" s="42"/>
      <c r="BD183" s="34"/>
      <c r="BE183" s="34"/>
      <c r="BF183" s="43"/>
      <c r="BG183" s="34"/>
      <c r="BH183" s="34"/>
      <c r="BI183" s="120"/>
      <c r="BJ183" s="28">
        <f t="shared" si="79"/>
        <v>14760</v>
      </c>
    </row>
    <row r="184" spans="1:62" s="46" customFormat="1" ht="15" x14ac:dyDescent="0.25">
      <c r="A184" s="103">
        <v>166</v>
      </c>
      <c r="B184" s="51" t="s">
        <v>124</v>
      </c>
      <c r="C184" s="73" t="s">
        <v>116</v>
      </c>
      <c r="D184" s="21" t="s">
        <v>78</v>
      </c>
      <c r="E184" s="21">
        <v>142</v>
      </c>
      <c r="F184" s="23">
        <v>264</v>
      </c>
      <c r="G184" s="47">
        <f t="shared" si="84"/>
        <v>406</v>
      </c>
      <c r="H184" s="50">
        <f t="shared" si="58"/>
        <v>142</v>
      </c>
      <c r="I184" s="28">
        <f t="shared" si="81"/>
        <v>289.78750000000002</v>
      </c>
      <c r="J184" s="28">
        <f t="shared" si="59"/>
        <v>41149.825000000004</v>
      </c>
      <c r="K184" s="41">
        <v>15</v>
      </c>
      <c r="L184" s="28">
        <f t="shared" si="60"/>
        <v>2743.3216666666672</v>
      </c>
      <c r="M184" s="28">
        <v>1355.71</v>
      </c>
      <c r="N184" s="42">
        <v>0.25</v>
      </c>
      <c r="O184" s="28">
        <f t="shared" si="61"/>
        <v>1024.7579166666669</v>
      </c>
      <c r="P184" s="42">
        <v>1.54</v>
      </c>
      <c r="Q184" s="28">
        <f t="shared" si="62"/>
        <v>6312.5087666666686</v>
      </c>
      <c r="R184" s="28">
        <f t="shared" si="63"/>
        <v>11436.298350000005</v>
      </c>
      <c r="S184" s="42">
        <v>0.03</v>
      </c>
      <c r="T184" s="28">
        <f t="shared" si="64"/>
        <v>343.08895050000012</v>
      </c>
      <c r="U184" s="28">
        <f t="shared" si="65"/>
        <v>11779.387300500004</v>
      </c>
      <c r="V184" s="42">
        <v>0</v>
      </c>
      <c r="W184" s="28">
        <f t="shared" si="85"/>
        <v>0</v>
      </c>
      <c r="X184" s="29">
        <f t="shared" si="67"/>
        <v>11779.387300500004</v>
      </c>
      <c r="Y184" s="29">
        <f t="shared" si="68"/>
        <v>11800</v>
      </c>
      <c r="Z184" s="29">
        <f t="shared" si="78"/>
        <v>14160</v>
      </c>
      <c r="AA184" s="23">
        <v>264</v>
      </c>
      <c r="AB184" s="28">
        <f t="shared" si="82"/>
        <v>18.399999999999999</v>
      </c>
      <c r="AC184" s="34"/>
      <c r="AD184" s="28">
        <f t="shared" si="69"/>
        <v>4857.5999999999995</v>
      </c>
      <c r="AE184" s="42">
        <v>0.27100000000000002</v>
      </c>
      <c r="AF184" s="28">
        <f t="shared" si="70"/>
        <v>1316.4096</v>
      </c>
      <c r="AG184" s="42">
        <v>0</v>
      </c>
      <c r="AH184" s="28">
        <f t="shared" si="71"/>
        <v>0</v>
      </c>
      <c r="AI184" s="28">
        <f t="shared" si="72"/>
        <v>6174.0095999999994</v>
      </c>
      <c r="AJ184" s="28">
        <v>0</v>
      </c>
      <c r="AK184" s="42">
        <v>0.03</v>
      </c>
      <c r="AL184" s="28">
        <f t="shared" si="73"/>
        <v>185.22028799999998</v>
      </c>
      <c r="AM184" s="28">
        <f t="shared" si="74"/>
        <v>6359.2298879999998</v>
      </c>
      <c r="AN184" s="42">
        <v>0</v>
      </c>
      <c r="AO184" s="28">
        <f t="shared" si="75"/>
        <v>0</v>
      </c>
      <c r="AP184" s="28">
        <f t="shared" si="76"/>
        <v>6359.2298879999998</v>
      </c>
      <c r="AQ184" s="28">
        <f t="shared" si="77"/>
        <v>6400</v>
      </c>
      <c r="AR184" s="30" t="s">
        <v>59</v>
      </c>
      <c r="AS184" s="23"/>
      <c r="AT184" s="28"/>
      <c r="AU184" s="34"/>
      <c r="AV184" s="34"/>
      <c r="AW184" s="42"/>
      <c r="AX184" s="34"/>
      <c r="AY184" s="43"/>
      <c r="AZ184" s="34"/>
      <c r="BA184" s="34"/>
      <c r="BB184" s="34"/>
      <c r="BC184" s="42"/>
      <c r="BD184" s="34"/>
      <c r="BE184" s="34"/>
      <c r="BF184" s="43"/>
      <c r="BG184" s="34"/>
      <c r="BH184" s="34"/>
      <c r="BI184" s="120"/>
      <c r="BJ184" s="28">
        <f t="shared" si="79"/>
        <v>7680</v>
      </c>
    </row>
    <row r="185" spans="1:62" s="46" customFormat="1" ht="15" x14ac:dyDescent="0.25">
      <c r="A185" s="103">
        <v>167</v>
      </c>
      <c r="B185" s="51" t="s">
        <v>124</v>
      </c>
      <c r="C185" s="21" t="s">
        <v>61</v>
      </c>
      <c r="D185" s="21" t="s">
        <v>63</v>
      </c>
      <c r="E185" s="21">
        <v>72</v>
      </c>
      <c r="F185" s="23">
        <v>120</v>
      </c>
      <c r="G185" s="47">
        <f t="shared" si="84"/>
        <v>192</v>
      </c>
      <c r="H185" s="50">
        <f t="shared" si="58"/>
        <v>72</v>
      </c>
      <c r="I185" s="28">
        <f t="shared" si="81"/>
        <v>289.78750000000002</v>
      </c>
      <c r="J185" s="28">
        <f t="shared" si="59"/>
        <v>20864.7</v>
      </c>
      <c r="K185" s="41">
        <v>15</v>
      </c>
      <c r="L185" s="28">
        <f t="shared" si="60"/>
        <v>1390.98</v>
      </c>
      <c r="M185" s="28">
        <v>1329.64</v>
      </c>
      <c r="N185" s="42">
        <v>0.25</v>
      </c>
      <c r="O185" s="28">
        <f t="shared" si="61"/>
        <v>680.15499999999997</v>
      </c>
      <c r="P185" s="42">
        <v>1.54</v>
      </c>
      <c r="Q185" s="28">
        <f t="shared" si="62"/>
        <v>4189.7547999999997</v>
      </c>
      <c r="R185" s="28">
        <f t="shared" si="63"/>
        <v>7590.5297999999993</v>
      </c>
      <c r="S185" s="42">
        <v>0.03</v>
      </c>
      <c r="T185" s="28">
        <f t="shared" si="64"/>
        <v>227.71589399999996</v>
      </c>
      <c r="U185" s="28">
        <f t="shared" si="65"/>
        <v>7818.2456939999993</v>
      </c>
      <c r="V185" s="42">
        <v>0</v>
      </c>
      <c r="W185" s="28">
        <f t="shared" si="85"/>
        <v>0</v>
      </c>
      <c r="X185" s="29">
        <f t="shared" si="67"/>
        <v>7818.2456939999993</v>
      </c>
      <c r="Y185" s="29">
        <f t="shared" si="68"/>
        <v>7800</v>
      </c>
      <c r="Z185" s="29">
        <f t="shared" si="78"/>
        <v>9360</v>
      </c>
      <c r="AA185" s="23">
        <v>120</v>
      </c>
      <c r="AB185" s="28">
        <f t="shared" si="82"/>
        <v>18.399999999999999</v>
      </c>
      <c r="AC185" s="34"/>
      <c r="AD185" s="28">
        <f t="shared" si="69"/>
        <v>2208</v>
      </c>
      <c r="AE185" s="42">
        <v>0.27100000000000002</v>
      </c>
      <c r="AF185" s="28">
        <f t="shared" si="70"/>
        <v>598.36800000000005</v>
      </c>
      <c r="AG185" s="42">
        <v>0</v>
      </c>
      <c r="AH185" s="28">
        <f t="shared" si="71"/>
        <v>0</v>
      </c>
      <c r="AI185" s="28">
        <f t="shared" si="72"/>
        <v>2806.3679999999999</v>
      </c>
      <c r="AJ185" s="28">
        <v>0</v>
      </c>
      <c r="AK185" s="42">
        <v>0.03</v>
      </c>
      <c r="AL185" s="28">
        <f t="shared" si="73"/>
        <v>84.191040000000001</v>
      </c>
      <c r="AM185" s="28">
        <f t="shared" si="74"/>
        <v>2890.5590400000001</v>
      </c>
      <c r="AN185" s="42">
        <v>0</v>
      </c>
      <c r="AO185" s="28">
        <f t="shared" si="75"/>
        <v>0</v>
      </c>
      <c r="AP185" s="28">
        <f t="shared" si="76"/>
        <v>2890.5590400000001</v>
      </c>
      <c r="AQ185" s="28">
        <f t="shared" si="77"/>
        <v>2900</v>
      </c>
      <c r="AR185" s="30" t="s">
        <v>59</v>
      </c>
      <c r="AS185" s="23"/>
      <c r="AT185" s="28"/>
      <c r="AU185" s="34"/>
      <c r="AV185" s="34"/>
      <c r="AW185" s="42"/>
      <c r="AX185" s="34"/>
      <c r="AY185" s="43"/>
      <c r="AZ185" s="34"/>
      <c r="BA185" s="34"/>
      <c r="BB185" s="34"/>
      <c r="BC185" s="42"/>
      <c r="BD185" s="34"/>
      <c r="BE185" s="34"/>
      <c r="BF185" s="43"/>
      <c r="BG185" s="34"/>
      <c r="BH185" s="34"/>
      <c r="BI185" s="120"/>
      <c r="BJ185" s="28">
        <f t="shared" si="79"/>
        <v>3480</v>
      </c>
    </row>
    <row r="186" spans="1:62" s="46" customFormat="1" ht="15" x14ac:dyDescent="0.25">
      <c r="A186" s="103">
        <v>168</v>
      </c>
      <c r="B186" s="51" t="s">
        <v>124</v>
      </c>
      <c r="C186" s="21" t="s">
        <v>61</v>
      </c>
      <c r="D186" s="22">
        <v>6</v>
      </c>
      <c r="E186" s="21">
        <v>62</v>
      </c>
      <c r="F186" s="23">
        <v>60</v>
      </c>
      <c r="G186" s="47">
        <f t="shared" si="84"/>
        <v>122</v>
      </c>
      <c r="H186" s="50">
        <f t="shared" si="58"/>
        <v>62</v>
      </c>
      <c r="I186" s="28">
        <f t="shared" si="81"/>
        <v>289.78750000000002</v>
      </c>
      <c r="J186" s="28">
        <f t="shared" si="59"/>
        <v>17966.825000000001</v>
      </c>
      <c r="K186" s="41">
        <v>15</v>
      </c>
      <c r="L186" s="28">
        <f t="shared" si="60"/>
        <v>1197.7883333333334</v>
      </c>
      <c r="M186" s="28">
        <v>1303.57</v>
      </c>
      <c r="N186" s="42">
        <v>0.25</v>
      </c>
      <c r="O186" s="28">
        <f t="shared" si="61"/>
        <v>625.33958333333339</v>
      </c>
      <c r="P186" s="42">
        <v>1.54</v>
      </c>
      <c r="Q186" s="28">
        <f t="shared" si="62"/>
        <v>3852.0918333333339</v>
      </c>
      <c r="R186" s="28">
        <f t="shared" si="63"/>
        <v>6978.7897500000008</v>
      </c>
      <c r="S186" s="42">
        <v>0.03</v>
      </c>
      <c r="T186" s="28">
        <f t="shared" si="64"/>
        <v>209.36369250000001</v>
      </c>
      <c r="U186" s="28">
        <f t="shared" si="65"/>
        <v>7188.1534425000009</v>
      </c>
      <c r="V186" s="42">
        <v>0</v>
      </c>
      <c r="W186" s="28">
        <f t="shared" si="85"/>
        <v>0</v>
      </c>
      <c r="X186" s="29">
        <f t="shared" si="67"/>
        <v>7188.1534425000009</v>
      </c>
      <c r="Y186" s="29">
        <f t="shared" si="68"/>
        <v>7200</v>
      </c>
      <c r="Z186" s="29">
        <f t="shared" si="78"/>
        <v>8640</v>
      </c>
      <c r="AA186" s="23">
        <v>60</v>
      </c>
      <c r="AB186" s="28">
        <f t="shared" si="82"/>
        <v>18.399999999999999</v>
      </c>
      <c r="AC186" s="34"/>
      <c r="AD186" s="28">
        <f t="shared" si="69"/>
        <v>1104</v>
      </c>
      <c r="AE186" s="42">
        <v>0.27100000000000002</v>
      </c>
      <c r="AF186" s="28">
        <f t="shared" si="70"/>
        <v>299.18400000000003</v>
      </c>
      <c r="AG186" s="42">
        <v>0</v>
      </c>
      <c r="AH186" s="28">
        <f t="shared" si="71"/>
        <v>0</v>
      </c>
      <c r="AI186" s="28">
        <f t="shared" si="72"/>
        <v>1403.184</v>
      </c>
      <c r="AJ186" s="28">
        <v>0</v>
      </c>
      <c r="AK186" s="42">
        <v>0.03</v>
      </c>
      <c r="AL186" s="28">
        <f t="shared" si="73"/>
        <v>42.09552</v>
      </c>
      <c r="AM186" s="28">
        <f t="shared" si="74"/>
        <v>1445.27952</v>
      </c>
      <c r="AN186" s="42">
        <v>0</v>
      </c>
      <c r="AO186" s="28">
        <f t="shared" si="75"/>
        <v>0</v>
      </c>
      <c r="AP186" s="28">
        <f t="shared" si="76"/>
        <v>1445.27952</v>
      </c>
      <c r="AQ186" s="28">
        <f t="shared" si="77"/>
        <v>1400</v>
      </c>
      <c r="AR186" s="30" t="s">
        <v>59</v>
      </c>
      <c r="AS186" s="23"/>
      <c r="AT186" s="28"/>
      <c r="AU186" s="34"/>
      <c r="AV186" s="34"/>
      <c r="AW186" s="42"/>
      <c r="AX186" s="34"/>
      <c r="AY186" s="43"/>
      <c r="AZ186" s="34"/>
      <c r="BA186" s="34"/>
      <c r="BB186" s="34"/>
      <c r="BC186" s="42"/>
      <c r="BD186" s="34"/>
      <c r="BE186" s="34"/>
      <c r="BF186" s="43"/>
      <c r="BG186" s="34"/>
      <c r="BH186" s="34"/>
      <c r="BI186" s="120"/>
      <c r="BJ186" s="28">
        <f t="shared" si="79"/>
        <v>1680</v>
      </c>
    </row>
    <row r="187" spans="1:62" s="46" customFormat="1" ht="15" customHeight="1" x14ac:dyDescent="0.25">
      <c r="A187" s="103">
        <v>169</v>
      </c>
      <c r="B187" s="51" t="s">
        <v>125</v>
      </c>
      <c r="C187" s="21" t="s">
        <v>58</v>
      </c>
      <c r="D187" s="21" t="s">
        <v>73</v>
      </c>
      <c r="E187" s="21">
        <v>136</v>
      </c>
      <c r="F187" s="23">
        <v>504</v>
      </c>
      <c r="G187" s="47">
        <f t="shared" si="84"/>
        <v>640</v>
      </c>
      <c r="H187" s="50">
        <f t="shared" si="58"/>
        <v>136</v>
      </c>
      <c r="I187" s="28">
        <f t="shared" si="81"/>
        <v>289.78750000000002</v>
      </c>
      <c r="J187" s="28">
        <f t="shared" si="59"/>
        <v>39411.100000000006</v>
      </c>
      <c r="K187" s="41">
        <v>15</v>
      </c>
      <c r="L187" s="28">
        <f t="shared" si="60"/>
        <v>2627.4066666666672</v>
      </c>
      <c r="M187" s="28">
        <v>1433.92</v>
      </c>
      <c r="N187" s="42">
        <v>0.25</v>
      </c>
      <c r="O187" s="28">
        <f t="shared" si="61"/>
        <v>1015.3316666666668</v>
      </c>
      <c r="P187" s="42">
        <v>1.54</v>
      </c>
      <c r="Q187" s="28">
        <f t="shared" si="62"/>
        <v>6254.4430666666676</v>
      </c>
      <c r="R187" s="28">
        <f t="shared" si="63"/>
        <v>11331.101400000001</v>
      </c>
      <c r="S187" s="42">
        <v>0.03</v>
      </c>
      <c r="T187" s="28">
        <f t="shared" si="64"/>
        <v>339.933042</v>
      </c>
      <c r="U187" s="28">
        <f t="shared" si="65"/>
        <v>11671.034442000002</v>
      </c>
      <c r="V187" s="42">
        <v>0</v>
      </c>
      <c r="W187" s="28">
        <f t="shared" si="85"/>
        <v>0</v>
      </c>
      <c r="X187" s="29">
        <f t="shared" si="67"/>
        <v>11671.034442000002</v>
      </c>
      <c r="Y187" s="29">
        <f t="shared" si="68"/>
        <v>11700</v>
      </c>
      <c r="Z187" s="29">
        <f t="shared" si="78"/>
        <v>14040</v>
      </c>
      <c r="AA187" s="23">
        <v>504</v>
      </c>
      <c r="AB187" s="28">
        <f t="shared" si="82"/>
        <v>18.399999999999999</v>
      </c>
      <c r="AC187" s="34"/>
      <c r="AD187" s="28">
        <f t="shared" si="69"/>
        <v>9273.5999999999985</v>
      </c>
      <c r="AE187" s="42">
        <v>0.27100000000000002</v>
      </c>
      <c r="AF187" s="28">
        <f t="shared" si="70"/>
        <v>2513.1455999999998</v>
      </c>
      <c r="AG187" s="42">
        <v>0</v>
      </c>
      <c r="AH187" s="28">
        <f t="shared" si="71"/>
        <v>0</v>
      </c>
      <c r="AI187" s="28">
        <f t="shared" si="72"/>
        <v>11786.745599999998</v>
      </c>
      <c r="AJ187" s="28">
        <v>0</v>
      </c>
      <c r="AK187" s="42">
        <v>0.03</v>
      </c>
      <c r="AL187" s="28">
        <f t="shared" si="73"/>
        <v>353.60236799999996</v>
      </c>
      <c r="AM187" s="28">
        <f t="shared" si="74"/>
        <v>12140.347967999998</v>
      </c>
      <c r="AN187" s="42">
        <v>0</v>
      </c>
      <c r="AO187" s="28">
        <f t="shared" si="75"/>
        <v>0</v>
      </c>
      <c r="AP187" s="28">
        <f t="shared" si="76"/>
        <v>12140.347967999998</v>
      </c>
      <c r="AQ187" s="28">
        <f t="shared" si="77"/>
        <v>12100</v>
      </c>
      <c r="AR187" s="30" t="s">
        <v>59</v>
      </c>
      <c r="AS187" s="23"/>
      <c r="AT187" s="28"/>
      <c r="AU187" s="34"/>
      <c r="AV187" s="34"/>
      <c r="AW187" s="42"/>
      <c r="AX187" s="34"/>
      <c r="AY187" s="43"/>
      <c r="AZ187" s="34"/>
      <c r="BA187" s="34"/>
      <c r="BB187" s="34"/>
      <c r="BC187" s="42"/>
      <c r="BD187" s="34"/>
      <c r="BE187" s="34"/>
      <c r="BF187" s="43"/>
      <c r="BG187" s="34"/>
      <c r="BH187" s="34"/>
      <c r="BI187" s="120"/>
      <c r="BJ187" s="28">
        <f t="shared" si="79"/>
        <v>14520</v>
      </c>
    </row>
    <row r="188" spans="1:62" s="46" customFormat="1" ht="15" customHeight="1" x14ac:dyDescent="0.25">
      <c r="A188" s="103">
        <v>170</v>
      </c>
      <c r="B188" s="51" t="s">
        <v>125</v>
      </c>
      <c r="C188" s="21" t="s">
        <v>116</v>
      </c>
      <c r="D188" s="22">
        <v>4</v>
      </c>
      <c r="E188" s="21">
        <v>80</v>
      </c>
      <c r="F188" s="23">
        <v>240</v>
      </c>
      <c r="G188" s="47">
        <f t="shared" si="84"/>
        <v>320</v>
      </c>
      <c r="H188" s="50">
        <f t="shared" si="58"/>
        <v>80</v>
      </c>
      <c r="I188" s="28">
        <f t="shared" si="81"/>
        <v>289.78750000000002</v>
      </c>
      <c r="J188" s="28">
        <f t="shared" si="59"/>
        <v>23183</v>
      </c>
      <c r="K188" s="41">
        <v>15</v>
      </c>
      <c r="L188" s="28">
        <f t="shared" si="60"/>
        <v>1545.5333333333333</v>
      </c>
      <c r="M188" s="28">
        <v>1355.71</v>
      </c>
      <c r="N188" s="42">
        <v>0.25</v>
      </c>
      <c r="O188" s="28">
        <f t="shared" si="61"/>
        <v>725.31083333333333</v>
      </c>
      <c r="P188" s="42">
        <v>1.54</v>
      </c>
      <c r="Q188" s="28">
        <f t="shared" si="62"/>
        <v>4467.9147333333331</v>
      </c>
      <c r="R188" s="28">
        <f t="shared" si="63"/>
        <v>8094.4688999999998</v>
      </c>
      <c r="S188" s="42">
        <v>0.03</v>
      </c>
      <c r="T188" s="28">
        <f t="shared" si="64"/>
        <v>242.83406699999998</v>
      </c>
      <c r="U188" s="28">
        <f t="shared" si="65"/>
        <v>8337.3029669999996</v>
      </c>
      <c r="V188" s="42">
        <v>0</v>
      </c>
      <c r="W188" s="28">
        <f t="shared" si="85"/>
        <v>0</v>
      </c>
      <c r="X188" s="29">
        <f t="shared" si="67"/>
        <v>8337.3029669999996</v>
      </c>
      <c r="Y188" s="29">
        <f t="shared" si="68"/>
        <v>8300</v>
      </c>
      <c r="Z188" s="29">
        <f t="shared" si="78"/>
        <v>9960</v>
      </c>
      <c r="AA188" s="23">
        <v>240</v>
      </c>
      <c r="AB188" s="28">
        <f t="shared" si="82"/>
        <v>18.399999999999999</v>
      </c>
      <c r="AC188" s="34"/>
      <c r="AD188" s="28">
        <f t="shared" si="69"/>
        <v>4416</v>
      </c>
      <c r="AE188" s="42">
        <v>0.27100000000000002</v>
      </c>
      <c r="AF188" s="28">
        <f t="shared" si="70"/>
        <v>1196.7360000000001</v>
      </c>
      <c r="AG188" s="42">
        <v>0</v>
      </c>
      <c r="AH188" s="28">
        <f t="shared" si="71"/>
        <v>0</v>
      </c>
      <c r="AI188" s="28">
        <f t="shared" si="72"/>
        <v>5612.7359999999999</v>
      </c>
      <c r="AJ188" s="28">
        <v>0</v>
      </c>
      <c r="AK188" s="42">
        <v>0.03</v>
      </c>
      <c r="AL188" s="28">
        <f t="shared" si="73"/>
        <v>168.38208</v>
      </c>
      <c r="AM188" s="28">
        <f t="shared" si="74"/>
        <v>5781.1180800000002</v>
      </c>
      <c r="AN188" s="42">
        <v>0</v>
      </c>
      <c r="AO188" s="28">
        <f t="shared" si="75"/>
        <v>0</v>
      </c>
      <c r="AP188" s="28">
        <f t="shared" si="76"/>
        <v>5781.1180800000002</v>
      </c>
      <c r="AQ188" s="28">
        <f t="shared" si="77"/>
        <v>5800</v>
      </c>
      <c r="AR188" s="30" t="s">
        <v>59</v>
      </c>
      <c r="AS188" s="23"/>
      <c r="AT188" s="28"/>
      <c r="AU188" s="34"/>
      <c r="AV188" s="34"/>
      <c r="AW188" s="42"/>
      <c r="AX188" s="34"/>
      <c r="AY188" s="43"/>
      <c r="AZ188" s="34"/>
      <c r="BA188" s="34"/>
      <c r="BB188" s="34"/>
      <c r="BC188" s="42"/>
      <c r="BD188" s="34"/>
      <c r="BE188" s="34"/>
      <c r="BF188" s="43"/>
      <c r="BG188" s="34"/>
      <c r="BH188" s="34"/>
      <c r="BI188" s="120"/>
      <c r="BJ188" s="28">
        <f t="shared" si="79"/>
        <v>6960</v>
      </c>
    </row>
    <row r="189" spans="1:62" s="46" customFormat="1" ht="15" customHeight="1" x14ac:dyDescent="0.25">
      <c r="A189" s="103">
        <v>171</v>
      </c>
      <c r="B189" s="51" t="s">
        <v>125</v>
      </c>
      <c r="C189" s="21" t="s">
        <v>61</v>
      </c>
      <c r="D189" s="22">
        <v>5</v>
      </c>
      <c r="E189" s="21">
        <v>64</v>
      </c>
      <c r="F189" s="23">
        <v>40</v>
      </c>
      <c r="G189" s="47">
        <f t="shared" si="84"/>
        <v>104</v>
      </c>
      <c r="H189" s="50">
        <f t="shared" si="58"/>
        <v>64</v>
      </c>
      <c r="I189" s="28">
        <f t="shared" si="81"/>
        <v>289.78750000000002</v>
      </c>
      <c r="J189" s="28">
        <f t="shared" si="59"/>
        <v>18546.400000000001</v>
      </c>
      <c r="K189" s="41">
        <v>15</v>
      </c>
      <c r="L189" s="28">
        <f t="shared" si="60"/>
        <v>1236.4266666666667</v>
      </c>
      <c r="M189" s="28">
        <v>1303.57</v>
      </c>
      <c r="N189" s="42">
        <v>0.25</v>
      </c>
      <c r="O189" s="28">
        <f t="shared" si="61"/>
        <v>634.99916666666672</v>
      </c>
      <c r="P189" s="42">
        <v>1.54</v>
      </c>
      <c r="Q189" s="28">
        <f t="shared" si="62"/>
        <v>3911.5948666666673</v>
      </c>
      <c r="R189" s="28">
        <f t="shared" si="63"/>
        <v>7086.5907000000007</v>
      </c>
      <c r="S189" s="42">
        <v>0.03</v>
      </c>
      <c r="T189" s="28">
        <f t="shared" si="64"/>
        <v>212.59772100000001</v>
      </c>
      <c r="U189" s="28">
        <f t="shared" si="65"/>
        <v>7299.1884210000007</v>
      </c>
      <c r="V189" s="42">
        <v>0</v>
      </c>
      <c r="W189" s="28">
        <f t="shared" si="85"/>
        <v>0</v>
      </c>
      <c r="X189" s="29">
        <f t="shared" si="67"/>
        <v>7299.1884210000007</v>
      </c>
      <c r="Y189" s="29">
        <f t="shared" si="68"/>
        <v>7300</v>
      </c>
      <c r="Z189" s="29">
        <f t="shared" si="78"/>
        <v>8760</v>
      </c>
      <c r="AA189" s="23">
        <v>40</v>
      </c>
      <c r="AB189" s="28">
        <f t="shared" si="82"/>
        <v>18.399999999999999</v>
      </c>
      <c r="AC189" s="34"/>
      <c r="AD189" s="28">
        <f t="shared" si="69"/>
        <v>736</v>
      </c>
      <c r="AE189" s="42">
        <v>0.27100000000000002</v>
      </c>
      <c r="AF189" s="28">
        <f t="shared" si="70"/>
        <v>199.45600000000002</v>
      </c>
      <c r="AG189" s="42">
        <v>0</v>
      </c>
      <c r="AH189" s="28">
        <f t="shared" si="71"/>
        <v>0</v>
      </c>
      <c r="AI189" s="28">
        <f t="shared" si="72"/>
        <v>935.45600000000002</v>
      </c>
      <c r="AJ189" s="28">
        <v>0</v>
      </c>
      <c r="AK189" s="42">
        <v>0.03</v>
      </c>
      <c r="AL189" s="28">
        <f t="shared" si="73"/>
        <v>28.063679999999998</v>
      </c>
      <c r="AM189" s="28">
        <f t="shared" si="74"/>
        <v>963.51967999999999</v>
      </c>
      <c r="AN189" s="42">
        <v>0</v>
      </c>
      <c r="AO189" s="28">
        <f t="shared" si="75"/>
        <v>0</v>
      </c>
      <c r="AP189" s="28">
        <f t="shared" si="76"/>
        <v>963.51967999999999</v>
      </c>
      <c r="AQ189" s="28">
        <f t="shared" si="77"/>
        <v>1000</v>
      </c>
      <c r="AR189" s="30" t="s">
        <v>59</v>
      </c>
      <c r="AS189" s="23"/>
      <c r="AT189" s="28"/>
      <c r="AU189" s="34"/>
      <c r="AV189" s="34"/>
      <c r="AW189" s="42"/>
      <c r="AX189" s="34"/>
      <c r="AY189" s="43"/>
      <c r="AZ189" s="34"/>
      <c r="BA189" s="34"/>
      <c r="BB189" s="34"/>
      <c r="BC189" s="42"/>
      <c r="BD189" s="34"/>
      <c r="BE189" s="34"/>
      <c r="BF189" s="43"/>
      <c r="BG189" s="34"/>
      <c r="BH189" s="34"/>
      <c r="BI189" s="120"/>
      <c r="BJ189" s="28">
        <f t="shared" si="79"/>
        <v>1200</v>
      </c>
    </row>
    <row r="190" spans="1:62" s="46" customFormat="1" ht="15" x14ac:dyDescent="0.25">
      <c r="A190" s="103">
        <v>172</v>
      </c>
      <c r="B190" s="51" t="s">
        <v>308</v>
      </c>
      <c r="C190" s="21" t="s">
        <v>58</v>
      </c>
      <c r="D190" s="21" t="s">
        <v>38</v>
      </c>
      <c r="E190" s="22">
        <v>272</v>
      </c>
      <c r="F190" s="40">
        <v>160</v>
      </c>
      <c r="G190" s="47">
        <f t="shared" si="84"/>
        <v>432</v>
      </c>
      <c r="H190" s="50">
        <v>272</v>
      </c>
      <c r="I190" s="28">
        <f t="shared" si="81"/>
        <v>289.78750000000002</v>
      </c>
      <c r="J190" s="28">
        <f t="shared" si="59"/>
        <v>78822.200000000012</v>
      </c>
      <c r="K190" s="41">
        <v>15</v>
      </c>
      <c r="L190" s="34">
        <f t="shared" si="60"/>
        <v>5254.8133333333344</v>
      </c>
      <c r="M190" s="28">
        <v>1329.64</v>
      </c>
      <c r="N190" s="42">
        <v>0.25</v>
      </c>
      <c r="O190" s="34">
        <f t="shared" si="61"/>
        <v>1646.1133333333337</v>
      </c>
      <c r="P190" s="42">
        <v>1.54</v>
      </c>
      <c r="Q190" s="34">
        <f t="shared" si="62"/>
        <v>10140.058133333336</v>
      </c>
      <c r="R190" s="34">
        <f t="shared" si="63"/>
        <v>18370.624800000005</v>
      </c>
      <c r="S190" s="42">
        <v>0.03</v>
      </c>
      <c r="T190" s="34">
        <f t="shared" si="64"/>
        <v>551.11874400000011</v>
      </c>
      <c r="U190" s="34">
        <f t="shared" si="65"/>
        <v>18921.743544000004</v>
      </c>
      <c r="V190" s="43">
        <v>0</v>
      </c>
      <c r="W190" s="34">
        <v>0</v>
      </c>
      <c r="X190" s="36">
        <f t="shared" si="67"/>
        <v>18921.743544000004</v>
      </c>
      <c r="Y190" s="36">
        <f t="shared" si="68"/>
        <v>18900</v>
      </c>
      <c r="Z190" s="29">
        <f t="shared" si="78"/>
        <v>22680</v>
      </c>
      <c r="AA190" s="40">
        <v>160</v>
      </c>
      <c r="AB190" s="28">
        <f t="shared" si="82"/>
        <v>18.399999999999999</v>
      </c>
      <c r="AC190" s="34"/>
      <c r="AD190" s="34">
        <f t="shared" si="69"/>
        <v>2944</v>
      </c>
      <c r="AE190" s="43">
        <v>0.27100000000000002</v>
      </c>
      <c r="AF190" s="34">
        <f t="shared" si="70"/>
        <v>797.82400000000007</v>
      </c>
      <c r="AG190" s="43">
        <v>0</v>
      </c>
      <c r="AH190" s="34">
        <f t="shared" si="71"/>
        <v>0</v>
      </c>
      <c r="AI190" s="34">
        <f t="shared" si="72"/>
        <v>3741.8240000000001</v>
      </c>
      <c r="AJ190" s="34">
        <v>0</v>
      </c>
      <c r="AK190" s="42">
        <v>0.03</v>
      </c>
      <c r="AL190" s="34">
        <f t="shared" si="73"/>
        <v>112.25471999999999</v>
      </c>
      <c r="AM190" s="34">
        <f t="shared" si="74"/>
        <v>3854.07872</v>
      </c>
      <c r="AN190" s="43">
        <v>0</v>
      </c>
      <c r="AO190" s="34">
        <f t="shared" si="75"/>
        <v>0</v>
      </c>
      <c r="AP190" s="34">
        <f t="shared" si="76"/>
        <v>3854.07872</v>
      </c>
      <c r="AQ190" s="34">
        <f t="shared" si="77"/>
        <v>3900</v>
      </c>
      <c r="AR190" s="30" t="s">
        <v>59</v>
      </c>
      <c r="AS190" s="40"/>
      <c r="AT190" s="28"/>
      <c r="AU190" s="34"/>
      <c r="AV190" s="34"/>
      <c r="AW190" s="42"/>
      <c r="AX190" s="34"/>
      <c r="AY190" s="43"/>
      <c r="AZ190" s="34"/>
      <c r="BA190" s="34"/>
      <c r="BB190" s="34"/>
      <c r="BC190" s="42"/>
      <c r="BD190" s="34"/>
      <c r="BE190" s="34"/>
      <c r="BF190" s="43"/>
      <c r="BG190" s="34"/>
      <c r="BH190" s="34"/>
      <c r="BI190" s="120"/>
      <c r="BJ190" s="28">
        <f t="shared" si="79"/>
        <v>4680</v>
      </c>
    </row>
    <row r="191" spans="1:62" s="46" customFormat="1" ht="15" x14ac:dyDescent="0.25">
      <c r="A191" s="103">
        <v>173</v>
      </c>
      <c r="B191" s="51" t="s">
        <v>308</v>
      </c>
      <c r="C191" s="21" t="s">
        <v>60</v>
      </c>
      <c r="D191" s="21" t="s">
        <v>38</v>
      </c>
      <c r="E191" s="22">
        <v>161</v>
      </c>
      <c r="F191" s="40">
        <v>86</v>
      </c>
      <c r="G191" s="47">
        <f t="shared" si="84"/>
        <v>247</v>
      </c>
      <c r="H191" s="50">
        <v>161</v>
      </c>
      <c r="I191" s="28">
        <f t="shared" si="81"/>
        <v>289.78750000000002</v>
      </c>
      <c r="J191" s="28">
        <f t="shared" si="59"/>
        <v>46655.787500000006</v>
      </c>
      <c r="K191" s="41">
        <v>15</v>
      </c>
      <c r="L191" s="34">
        <f t="shared" si="60"/>
        <v>3110.3858333333337</v>
      </c>
      <c r="M191" s="28">
        <v>1303.57</v>
      </c>
      <c r="N191" s="42">
        <v>0.25</v>
      </c>
      <c r="O191" s="34">
        <f t="shared" si="61"/>
        <v>1103.4889583333334</v>
      </c>
      <c r="P191" s="42">
        <v>1.54</v>
      </c>
      <c r="Q191" s="34">
        <f t="shared" si="62"/>
        <v>6797.4919833333333</v>
      </c>
      <c r="R191" s="34">
        <f t="shared" si="63"/>
        <v>12314.936775</v>
      </c>
      <c r="S191" s="42">
        <v>0.03</v>
      </c>
      <c r="T191" s="34">
        <f t="shared" si="64"/>
        <v>369.44810324999997</v>
      </c>
      <c r="U191" s="34">
        <f t="shared" si="65"/>
        <v>12684.384878250001</v>
      </c>
      <c r="V191" s="43">
        <v>0</v>
      </c>
      <c r="W191" s="34">
        <v>0</v>
      </c>
      <c r="X191" s="36">
        <f t="shared" si="67"/>
        <v>12684.384878250001</v>
      </c>
      <c r="Y191" s="36">
        <f t="shared" si="68"/>
        <v>12700</v>
      </c>
      <c r="Z191" s="29">
        <f t="shared" si="78"/>
        <v>15240</v>
      </c>
      <c r="AA191" s="40">
        <v>86</v>
      </c>
      <c r="AB191" s="28">
        <f t="shared" si="82"/>
        <v>18.399999999999999</v>
      </c>
      <c r="AC191" s="34"/>
      <c r="AD191" s="34">
        <f t="shared" si="69"/>
        <v>1582.3999999999999</v>
      </c>
      <c r="AE191" s="43">
        <v>0.27100000000000002</v>
      </c>
      <c r="AF191" s="34">
        <f t="shared" si="70"/>
        <v>428.8304</v>
      </c>
      <c r="AG191" s="43">
        <v>0</v>
      </c>
      <c r="AH191" s="34">
        <f t="shared" si="71"/>
        <v>0</v>
      </c>
      <c r="AI191" s="34">
        <f t="shared" si="72"/>
        <v>2011.2303999999999</v>
      </c>
      <c r="AJ191" s="34">
        <v>0</v>
      </c>
      <c r="AK191" s="42">
        <v>0.03</v>
      </c>
      <c r="AL191" s="34">
        <f t="shared" si="73"/>
        <v>60.336911999999998</v>
      </c>
      <c r="AM191" s="34">
        <f t="shared" si="74"/>
        <v>2071.5673120000001</v>
      </c>
      <c r="AN191" s="43">
        <v>0</v>
      </c>
      <c r="AO191" s="34">
        <f t="shared" si="75"/>
        <v>0</v>
      </c>
      <c r="AP191" s="34">
        <f t="shared" si="76"/>
        <v>2071.5673120000001</v>
      </c>
      <c r="AQ191" s="34">
        <f t="shared" si="77"/>
        <v>2100</v>
      </c>
      <c r="AR191" s="30" t="s">
        <v>59</v>
      </c>
      <c r="AS191" s="40"/>
      <c r="AT191" s="28"/>
      <c r="AU191" s="34"/>
      <c r="AV191" s="34"/>
      <c r="AW191" s="42"/>
      <c r="AX191" s="34"/>
      <c r="AY191" s="43"/>
      <c r="AZ191" s="34"/>
      <c r="BA191" s="34"/>
      <c r="BB191" s="34"/>
      <c r="BC191" s="42"/>
      <c r="BD191" s="34"/>
      <c r="BE191" s="34"/>
      <c r="BF191" s="43"/>
      <c r="BG191" s="34"/>
      <c r="BH191" s="34"/>
      <c r="BI191" s="120"/>
      <c r="BJ191" s="28">
        <f t="shared" si="79"/>
        <v>2520</v>
      </c>
    </row>
    <row r="192" spans="1:62" s="46" customFormat="1" ht="15" x14ac:dyDescent="0.25">
      <c r="A192" s="103">
        <v>174</v>
      </c>
      <c r="B192" s="51" t="s">
        <v>126</v>
      </c>
      <c r="C192" s="21" t="s">
        <v>58</v>
      </c>
      <c r="D192" s="21" t="s">
        <v>115</v>
      </c>
      <c r="E192" s="21">
        <v>144</v>
      </c>
      <c r="F192" s="23">
        <v>192</v>
      </c>
      <c r="G192" s="47">
        <f t="shared" si="84"/>
        <v>336</v>
      </c>
      <c r="H192" s="50">
        <f t="shared" ref="H192:H196" si="86">E192</f>
        <v>144</v>
      </c>
      <c r="I192" s="28">
        <f t="shared" si="81"/>
        <v>289.78750000000002</v>
      </c>
      <c r="J192" s="28">
        <f t="shared" si="59"/>
        <v>41729.4</v>
      </c>
      <c r="K192" s="41">
        <v>15</v>
      </c>
      <c r="L192" s="28">
        <f t="shared" si="60"/>
        <v>2781.96</v>
      </c>
      <c r="M192" s="28">
        <v>1329.64</v>
      </c>
      <c r="N192" s="42">
        <v>0.25</v>
      </c>
      <c r="O192" s="28">
        <f t="shared" si="61"/>
        <v>1027.9000000000001</v>
      </c>
      <c r="P192" s="42">
        <v>1.54</v>
      </c>
      <c r="Q192" s="28">
        <f t="shared" si="62"/>
        <v>6331.8640000000005</v>
      </c>
      <c r="R192" s="28">
        <f t="shared" si="63"/>
        <v>11471.364000000001</v>
      </c>
      <c r="S192" s="42">
        <v>0.03</v>
      </c>
      <c r="T192" s="28">
        <f t="shared" si="64"/>
        <v>344.14092000000005</v>
      </c>
      <c r="U192" s="28">
        <f t="shared" si="65"/>
        <v>11815.504920000001</v>
      </c>
      <c r="V192" s="42">
        <v>0</v>
      </c>
      <c r="W192" s="28">
        <f>U192*V192</f>
        <v>0</v>
      </c>
      <c r="X192" s="29">
        <f t="shared" si="67"/>
        <v>11815.504920000001</v>
      </c>
      <c r="Y192" s="29">
        <f t="shared" si="68"/>
        <v>11800</v>
      </c>
      <c r="Z192" s="29">
        <f t="shared" si="78"/>
        <v>14160</v>
      </c>
      <c r="AA192" s="23">
        <v>192</v>
      </c>
      <c r="AB192" s="28">
        <f t="shared" si="82"/>
        <v>18.399999999999999</v>
      </c>
      <c r="AC192" s="34"/>
      <c r="AD192" s="28">
        <f t="shared" si="69"/>
        <v>3532.7999999999997</v>
      </c>
      <c r="AE192" s="42">
        <v>0.27100000000000002</v>
      </c>
      <c r="AF192" s="28">
        <f t="shared" si="70"/>
        <v>957.38879999999995</v>
      </c>
      <c r="AG192" s="42">
        <v>0</v>
      </c>
      <c r="AH192" s="28">
        <f t="shared" si="71"/>
        <v>0</v>
      </c>
      <c r="AI192" s="28">
        <f t="shared" si="72"/>
        <v>4490.1887999999999</v>
      </c>
      <c r="AJ192" s="28">
        <v>0</v>
      </c>
      <c r="AK192" s="42">
        <v>0.03</v>
      </c>
      <c r="AL192" s="28">
        <f t="shared" si="73"/>
        <v>134.70566399999998</v>
      </c>
      <c r="AM192" s="28">
        <f t="shared" si="74"/>
        <v>4624.894464</v>
      </c>
      <c r="AN192" s="42">
        <v>0</v>
      </c>
      <c r="AO192" s="28">
        <f t="shared" si="75"/>
        <v>0</v>
      </c>
      <c r="AP192" s="28">
        <f t="shared" si="76"/>
        <v>4624.894464</v>
      </c>
      <c r="AQ192" s="28">
        <f t="shared" si="77"/>
        <v>4600</v>
      </c>
      <c r="AR192" s="30" t="s">
        <v>59</v>
      </c>
      <c r="AS192" s="23"/>
      <c r="AT192" s="28"/>
      <c r="AU192" s="34"/>
      <c r="AV192" s="34"/>
      <c r="AW192" s="42"/>
      <c r="AX192" s="34"/>
      <c r="AY192" s="43"/>
      <c r="AZ192" s="34"/>
      <c r="BA192" s="34"/>
      <c r="BB192" s="34"/>
      <c r="BC192" s="42"/>
      <c r="BD192" s="34"/>
      <c r="BE192" s="34"/>
      <c r="BF192" s="43"/>
      <c r="BG192" s="34"/>
      <c r="BH192" s="34"/>
      <c r="BI192" s="120"/>
      <c r="BJ192" s="28">
        <f t="shared" si="79"/>
        <v>5520</v>
      </c>
    </row>
    <row r="193" spans="1:62" s="46" customFormat="1" ht="15" x14ac:dyDescent="0.25">
      <c r="A193" s="103">
        <v>175</v>
      </c>
      <c r="B193" s="51" t="s">
        <v>126</v>
      </c>
      <c r="C193" s="21" t="s">
        <v>60</v>
      </c>
      <c r="D193" s="21" t="s">
        <v>115</v>
      </c>
      <c r="E193" s="21">
        <v>72</v>
      </c>
      <c r="F193" s="23">
        <v>96</v>
      </c>
      <c r="G193" s="47">
        <f t="shared" si="84"/>
        <v>168</v>
      </c>
      <c r="H193" s="50">
        <f t="shared" si="86"/>
        <v>72</v>
      </c>
      <c r="I193" s="28">
        <f t="shared" ref="I193:I223" si="87">(323.2*0.67)+(96.5*2.3*0.33)</f>
        <v>289.78750000000002</v>
      </c>
      <c r="J193" s="28">
        <f t="shared" si="59"/>
        <v>20864.7</v>
      </c>
      <c r="K193" s="41">
        <v>15</v>
      </c>
      <c r="L193" s="28">
        <f t="shared" si="60"/>
        <v>1390.98</v>
      </c>
      <c r="M193" s="28">
        <v>1303.57</v>
      </c>
      <c r="N193" s="42">
        <v>0.25</v>
      </c>
      <c r="O193" s="28">
        <f t="shared" si="61"/>
        <v>673.63750000000005</v>
      </c>
      <c r="P193" s="42">
        <v>1.54</v>
      </c>
      <c r="Q193" s="28">
        <f t="shared" si="62"/>
        <v>4149.607</v>
      </c>
      <c r="R193" s="28">
        <f t="shared" si="63"/>
        <v>7517.7945</v>
      </c>
      <c r="S193" s="42">
        <v>0.03</v>
      </c>
      <c r="T193" s="28">
        <f t="shared" si="64"/>
        <v>225.53383499999998</v>
      </c>
      <c r="U193" s="28">
        <f t="shared" si="65"/>
        <v>7743.3283350000002</v>
      </c>
      <c r="V193" s="42">
        <v>0</v>
      </c>
      <c r="W193" s="28">
        <f>U193*V193</f>
        <v>0</v>
      </c>
      <c r="X193" s="29">
        <f t="shared" si="67"/>
        <v>7743.3283350000002</v>
      </c>
      <c r="Y193" s="29">
        <f t="shared" si="68"/>
        <v>7700</v>
      </c>
      <c r="Z193" s="29">
        <f t="shared" si="78"/>
        <v>9240</v>
      </c>
      <c r="AA193" s="23">
        <v>96</v>
      </c>
      <c r="AB193" s="28">
        <f t="shared" ref="AB193:AB223" si="88">8*2.3</f>
        <v>18.399999999999999</v>
      </c>
      <c r="AC193" s="34"/>
      <c r="AD193" s="28">
        <f t="shared" si="69"/>
        <v>1766.3999999999999</v>
      </c>
      <c r="AE193" s="42">
        <v>0.27100000000000002</v>
      </c>
      <c r="AF193" s="28">
        <f t="shared" si="70"/>
        <v>478.69439999999997</v>
      </c>
      <c r="AG193" s="42">
        <v>0</v>
      </c>
      <c r="AH193" s="28">
        <f t="shared" si="71"/>
        <v>0</v>
      </c>
      <c r="AI193" s="28">
        <f t="shared" si="72"/>
        <v>2245.0944</v>
      </c>
      <c r="AJ193" s="28">
        <v>0</v>
      </c>
      <c r="AK193" s="42">
        <v>0.03</v>
      </c>
      <c r="AL193" s="28">
        <f t="shared" si="73"/>
        <v>67.352831999999992</v>
      </c>
      <c r="AM193" s="28">
        <f t="shared" si="74"/>
        <v>2312.447232</v>
      </c>
      <c r="AN193" s="42">
        <v>0</v>
      </c>
      <c r="AO193" s="28">
        <f t="shared" si="75"/>
        <v>0</v>
      </c>
      <c r="AP193" s="28">
        <f t="shared" si="76"/>
        <v>2312.447232</v>
      </c>
      <c r="AQ193" s="28">
        <f t="shared" si="77"/>
        <v>2300</v>
      </c>
      <c r="AR193" s="30" t="s">
        <v>59</v>
      </c>
      <c r="AS193" s="23"/>
      <c r="AT193" s="28"/>
      <c r="AU193" s="34"/>
      <c r="AV193" s="34"/>
      <c r="AW193" s="42"/>
      <c r="AX193" s="34"/>
      <c r="AY193" s="43"/>
      <c r="AZ193" s="34"/>
      <c r="BA193" s="34"/>
      <c r="BB193" s="34"/>
      <c r="BC193" s="42"/>
      <c r="BD193" s="34"/>
      <c r="BE193" s="34"/>
      <c r="BF193" s="43"/>
      <c r="BG193" s="34"/>
      <c r="BH193" s="34"/>
      <c r="BI193" s="120"/>
      <c r="BJ193" s="28">
        <f t="shared" si="79"/>
        <v>2760</v>
      </c>
    </row>
    <row r="194" spans="1:62" s="46" customFormat="1" ht="15" x14ac:dyDescent="0.25">
      <c r="A194" s="103">
        <v>176</v>
      </c>
      <c r="B194" s="51" t="s">
        <v>129</v>
      </c>
      <c r="C194" s="21" t="s">
        <v>61</v>
      </c>
      <c r="D194" s="21" t="s">
        <v>74</v>
      </c>
      <c r="E194" s="22">
        <v>44</v>
      </c>
      <c r="F194" s="40">
        <v>144</v>
      </c>
      <c r="G194" s="47">
        <f t="shared" si="84"/>
        <v>188</v>
      </c>
      <c r="H194" s="50">
        <f t="shared" si="86"/>
        <v>44</v>
      </c>
      <c r="I194" s="28">
        <f t="shared" si="87"/>
        <v>289.78750000000002</v>
      </c>
      <c r="J194" s="28">
        <f t="shared" si="59"/>
        <v>12750.650000000001</v>
      </c>
      <c r="K194" s="41">
        <v>15</v>
      </c>
      <c r="L194" s="34">
        <f t="shared" si="60"/>
        <v>850.04333333333341</v>
      </c>
      <c r="M194" s="28">
        <v>1329.64</v>
      </c>
      <c r="N194" s="42">
        <v>0.25</v>
      </c>
      <c r="O194" s="34">
        <f t="shared" si="61"/>
        <v>544.92083333333335</v>
      </c>
      <c r="P194" s="42">
        <v>1.54</v>
      </c>
      <c r="Q194" s="34">
        <f t="shared" si="62"/>
        <v>3356.7123333333334</v>
      </c>
      <c r="R194" s="34">
        <f t="shared" si="63"/>
        <v>6081.3165000000008</v>
      </c>
      <c r="S194" s="42">
        <v>0.03</v>
      </c>
      <c r="T194" s="34">
        <f t="shared" si="64"/>
        <v>182.43949500000002</v>
      </c>
      <c r="U194" s="34">
        <f t="shared" si="65"/>
        <v>6263.7559950000004</v>
      </c>
      <c r="V194" s="43">
        <v>0</v>
      </c>
      <c r="W194" s="34">
        <v>0</v>
      </c>
      <c r="X194" s="36">
        <f t="shared" si="67"/>
        <v>6263.7559950000004</v>
      </c>
      <c r="Y194" s="36">
        <f t="shared" si="68"/>
        <v>6300</v>
      </c>
      <c r="Z194" s="29">
        <f t="shared" si="78"/>
        <v>7560</v>
      </c>
      <c r="AA194" s="40">
        <v>144</v>
      </c>
      <c r="AB194" s="28">
        <f t="shared" si="88"/>
        <v>18.399999999999999</v>
      </c>
      <c r="AC194" s="34"/>
      <c r="AD194" s="34">
        <f t="shared" si="69"/>
        <v>2649.6</v>
      </c>
      <c r="AE194" s="43">
        <v>0.27100000000000002</v>
      </c>
      <c r="AF194" s="34">
        <f t="shared" si="70"/>
        <v>718.04160000000002</v>
      </c>
      <c r="AG194" s="43">
        <v>0</v>
      </c>
      <c r="AH194" s="34">
        <f t="shared" si="71"/>
        <v>0</v>
      </c>
      <c r="AI194" s="34">
        <f t="shared" si="72"/>
        <v>3367.6415999999999</v>
      </c>
      <c r="AJ194" s="34">
        <v>0</v>
      </c>
      <c r="AK194" s="42">
        <v>0.03</v>
      </c>
      <c r="AL194" s="34">
        <f t="shared" si="73"/>
        <v>101.029248</v>
      </c>
      <c r="AM194" s="34">
        <f t="shared" si="74"/>
        <v>3468.6708479999998</v>
      </c>
      <c r="AN194" s="43">
        <v>0</v>
      </c>
      <c r="AO194" s="34">
        <f t="shared" si="75"/>
        <v>0</v>
      </c>
      <c r="AP194" s="34">
        <f t="shared" si="76"/>
        <v>3468.6708479999998</v>
      </c>
      <c r="AQ194" s="34">
        <f t="shared" si="77"/>
        <v>3500</v>
      </c>
      <c r="AR194" s="30" t="s">
        <v>59</v>
      </c>
      <c r="AS194" s="40"/>
      <c r="AT194" s="28"/>
      <c r="AU194" s="34"/>
      <c r="AV194" s="28"/>
      <c r="AW194" s="42"/>
      <c r="AX194" s="34"/>
      <c r="AY194" s="43"/>
      <c r="AZ194" s="34"/>
      <c r="BA194" s="34"/>
      <c r="BB194" s="34"/>
      <c r="BC194" s="43"/>
      <c r="BD194" s="34"/>
      <c r="BE194" s="34"/>
      <c r="BF194" s="43"/>
      <c r="BG194" s="34"/>
      <c r="BH194" s="34"/>
      <c r="BI194" s="120"/>
      <c r="BJ194" s="28">
        <f t="shared" si="79"/>
        <v>4200</v>
      </c>
    </row>
    <row r="195" spans="1:62" s="46" customFormat="1" ht="15" x14ac:dyDescent="0.25">
      <c r="A195" s="103">
        <v>177</v>
      </c>
      <c r="B195" s="51" t="s">
        <v>343</v>
      </c>
      <c r="C195" s="21" t="s">
        <v>58</v>
      </c>
      <c r="D195" s="21" t="s">
        <v>74</v>
      </c>
      <c r="E195" s="66">
        <v>106</v>
      </c>
      <c r="F195" s="40">
        <v>84</v>
      </c>
      <c r="G195" s="47">
        <f t="shared" si="84"/>
        <v>190</v>
      </c>
      <c r="H195" s="50">
        <f t="shared" si="86"/>
        <v>106</v>
      </c>
      <c r="I195" s="28">
        <f t="shared" si="87"/>
        <v>289.78750000000002</v>
      </c>
      <c r="J195" s="28">
        <f t="shared" si="59"/>
        <v>30717.475000000002</v>
      </c>
      <c r="K195" s="41">
        <v>15</v>
      </c>
      <c r="L195" s="34">
        <f t="shared" si="60"/>
        <v>2047.8316666666667</v>
      </c>
      <c r="M195" s="28">
        <v>1303.5733333333333</v>
      </c>
      <c r="N195" s="42">
        <v>0.25</v>
      </c>
      <c r="O195" s="34">
        <f t="shared" si="61"/>
        <v>837.85124999999994</v>
      </c>
      <c r="P195" s="42">
        <v>1.54</v>
      </c>
      <c r="Q195" s="34">
        <f t="shared" si="62"/>
        <v>5161.1637000000001</v>
      </c>
      <c r="R195" s="34">
        <f t="shared" si="63"/>
        <v>9350.4199499999995</v>
      </c>
      <c r="S195" s="42">
        <v>0.03</v>
      </c>
      <c r="T195" s="34">
        <f t="shared" si="64"/>
        <v>280.51259849999997</v>
      </c>
      <c r="U195" s="34">
        <f t="shared" si="65"/>
        <v>9630.932548499999</v>
      </c>
      <c r="V195" s="43">
        <v>0</v>
      </c>
      <c r="W195" s="34">
        <v>0</v>
      </c>
      <c r="X195" s="36">
        <f t="shared" si="67"/>
        <v>9630.932548499999</v>
      </c>
      <c r="Y195" s="36">
        <f t="shared" si="68"/>
        <v>9600</v>
      </c>
      <c r="Z195" s="29">
        <f t="shared" si="78"/>
        <v>11520</v>
      </c>
      <c r="AA195" s="40">
        <v>84</v>
      </c>
      <c r="AB195" s="28">
        <f t="shared" si="88"/>
        <v>18.399999999999999</v>
      </c>
      <c r="AC195" s="34"/>
      <c r="AD195" s="34">
        <f t="shared" si="69"/>
        <v>1545.6</v>
      </c>
      <c r="AE195" s="43">
        <v>0.27100000000000002</v>
      </c>
      <c r="AF195" s="34">
        <f t="shared" si="70"/>
        <v>418.85759999999999</v>
      </c>
      <c r="AG195" s="43">
        <v>0</v>
      </c>
      <c r="AH195" s="34">
        <f t="shared" si="71"/>
        <v>0</v>
      </c>
      <c r="AI195" s="34">
        <f t="shared" si="72"/>
        <v>1964.4576</v>
      </c>
      <c r="AJ195" s="34">
        <v>0</v>
      </c>
      <c r="AK195" s="42">
        <v>0.03</v>
      </c>
      <c r="AL195" s="34">
        <f t="shared" si="73"/>
        <v>58.933727999999995</v>
      </c>
      <c r="AM195" s="34">
        <f t="shared" si="74"/>
        <v>2023.3913279999999</v>
      </c>
      <c r="AN195" s="43">
        <v>0</v>
      </c>
      <c r="AO195" s="34">
        <f t="shared" si="75"/>
        <v>0</v>
      </c>
      <c r="AP195" s="34">
        <f t="shared" si="76"/>
        <v>2023.3913279999999</v>
      </c>
      <c r="AQ195" s="34">
        <f t="shared" si="77"/>
        <v>2000</v>
      </c>
      <c r="AR195" s="57"/>
      <c r="AS195" s="40"/>
      <c r="AT195" s="28"/>
      <c r="AU195" s="34"/>
      <c r="AV195" s="28"/>
      <c r="AW195" s="42"/>
      <c r="AX195" s="34"/>
      <c r="AY195" s="43"/>
      <c r="AZ195" s="34"/>
      <c r="BA195" s="34"/>
      <c r="BB195" s="34"/>
      <c r="BC195" s="43"/>
      <c r="BD195" s="34"/>
      <c r="BE195" s="34"/>
      <c r="BF195" s="43"/>
      <c r="BG195" s="34"/>
      <c r="BH195" s="34"/>
      <c r="BI195" s="120"/>
      <c r="BJ195" s="28">
        <f t="shared" si="79"/>
        <v>2400</v>
      </c>
    </row>
    <row r="196" spans="1:62" s="46" customFormat="1" ht="15" x14ac:dyDescent="0.25">
      <c r="A196" s="103">
        <v>178</v>
      </c>
      <c r="B196" s="51" t="s">
        <v>343</v>
      </c>
      <c r="C196" s="21" t="s">
        <v>60</v>
      </c>
      <c r="D196" s="21" t="s">
        <v>74</v>
      </c>
      <c r="E196" s="66">
        <v>98</v>
      </c>
      <c r="F196" s="40">
        <v>48</v>
      </c>
      <c r="G196" s="47">
        <f t="shared" si="84"/>
        <v>146</v>
      </c>
      <c r="H196" s="50">
        <f t="shared" si="86"/>
        <v>98</v>
      </c>
      <c r="I196" s="28">
        <f t="shared" si="87"/>
        <v>289.78750000000002</v>
      </c>
      <c r="J196" s="28">
        <f t="shared" si="59"/>
        <v>28399.175000000003</v>
      </c>
      <c r="K196" s="41">
        <v>15</v>
      </c>
      <c r="L196" s="34">
        <f t="shared" si="60"/>
        <v>1893.2783333333334</v>
      </c>
      <c r="M196" s="28">
        <v>1303.5733333333333</v>
      </c>
      <c r="N196" s="42">
        <v>0.25</v>
      </c>
      <c r="O196" s="34">
        <f t="shared" si="61"/>
        <v>799.21291666666662</v>
      </c>
      <c r="P196" s="42">
        <v>1.54</v>
      </c>
      <c r="Q196" s="34">
        <f t="shared" si="62"/>
        <v>4923.1515666666664</v>
      </c>
      <c r="R196" s="34">
        <f t="shared" si="63"/>
        <v>8919.2161500000002</v>
      </c>
      <c r="S196" s="42">
        <v>0.03</v>
      </c>
      <c r="T196" s="34">
        <f t="shared" si="64"/>
        <v>267.57648449999999</v>
      </c>
      <c r="U196" s="34">
        <f t="shared" si="65"/>
        <v>9186.7926344999996</v>
      </c>
      <c r="V196" s="43">
        <v>0</v>
      </c>
      <c r="W196" s="34">
        <v>0</v>
      </c>
      <c r="X196" s="36">
        <f t="shared" si="67"/>
        <v>9186.7926344999996</v>
      </c>
      <c r="Y196" s="36">
        <f t="shared" si="68"/>
        <v>9200</v>
      </c>
      <c r="Z196" s="29">
        <f t="shared" si="78"/>
        <v>11040</v>
      </c>
      <c r="AA196" s="40">
        <v>48</v>
      </c>
      <c r="AB196" s="28">
        <f t="shared" si="88"/>
        <v>18.399999999999999</v>
      </c>
      <c r="AC196" s="34"/>
      <c r="AD196" s="34">
        <f t="shared" si="69"/>
        <v>883.19999999999993</v>
      </c>
      <c r="AE196" s="43">
        <v>0.27100000000000002</v>
      </c>
      <c r="AF196" s="34">
        <f t="shared" si="70"/>
        <v>239.34719999999999</v>
      </c>
      <c r="AG196" s="43">
        <v>0</v>
      </c>
      <c r="AH196" s="34">
        <f t="shared" si="71"/>
        <v>0</v>
      </c>
      <c r="AI196" s="34">
        <f t="shared" si="72"/>
        <v>1122.5472</v>
      </c>
      <c r="AJ196" s="34">
        <v>0</v>
      </c>
      <c r="AK196" s="42">
        <v>0.03</v>
      </c>
      <c r="AL196" s="34">
        <f t="shared" si="73"/>
        <v>33.676415999999996</v>
      </c>
      <c r="AM196" s="34">
        <f t="shared" si="74"/>
        <v>1156.223616</v>
      </c>
      <c r="AN196" s="43">
        <v>0</v>
      </c>
      <c r="AO196" s="34">
        <f t="shared" si="75"/>
        <v>0</v>
      </c>
      <c r="AP196" s="34">
        <f t="shared" si="76"/>
        <v>1156.223616</v>
      </c>
      <c r="AQ196" s="34">
        <f t="shared" si="77"/>
        <v>1200</v>
      </c>
      <c r="AR196" s="57"/>
      <c r="AS196" s="40"/>
      <c r="AT196" s="28"/>
      <c r="AU196" s="34"/>
      <c r="AV196" s="28"/>
      <c r="AW196" s="42"/>
      <c r="AX196" s="34"/>
      <c r="AY196" s="43"/>
      <c r="AZ196" s="34"/>
      <c r="BA196" s="34"/>
      <c r="BB196" s="34"/>
      <c r="BC196" s="43"/>
      <c r="BD196" s="34"/>
      <c r="BE196" s="34"/>
      <c r="BF196" s="43"/>
      <c r="BG196" s="34"/>
      <c r="BH196" s="34"/>
      <c r="BI196" s="120"/>
      <c r="BJ196" s="28">
        <f t="shared" si="79"/>
        <v>1440</v>
      </c>
    </row>
    <row r="197" spans="1:62" s="46" customFormat="1" ht="15" x14ac:dyDescent="0.25">
      <c r="A197" s="103">
        <v>179</v>
      </c>
      <c r="B197" s="51" t="s">
        <v>343</v>
      </c>
      <c r="C197" s="21" t="s">
        <v>61</v>
      </c>
      <c r="D197" s="21" t="s">
        <v>56</v>
      </c>
      <c r="E197" s="66">
        <v>42</v>
      </c>
      <c r="F197" s="40">
        <v>32</v>
      </c>
      <c r="G197" s="47">
        <f t="shared" si="84"/>
        <v>74</v>
      </c>
      <c r="H197" s="50">
        <v>42</v>
      </c>
      <c r="I197" s="28">
        <f t="shared" si="87"/>
        <v>289.78750000000002</v>
      </c>
      <c r="J197" s="28">
        <f t="shared" si="59"/>
        <v>12171.075000000001</v>
      </c>
      <c r="K197" s="41">
        <v>15</v>
      </c>
      <c r="L197" s="34">
        <f t="shared" si="60"/>
        <v>811.40500000000009</v>
      </c>
      <c r="M197" s="28">
        <v>1303.5733333333333</v>
      </c>
      <c r="N197" s="42">
        <v>0.25</v>
      </c>
      <c r="O197" s="34">
        <f t="shared" si="61"/>
        <v>528.74458333333337</v>
      </c>
      <c r="P197" s="42">
        <v>1.54</v>
      </c>
      <c r="Q197" s="34">
        <f t="shared" si="62"/>
        <v>3257.0666333333338</v>
      </c>
      <c r="R197" s="34">
        <f t="shared" si="63"/>
        <v>5900.7895500000004</v>
      </c>
      <c r="S197" s="42">
        <v>0.03</v>
      </c>
      <c r="T197" s="34">
        <f t="shared" si="64"/>
        <v>177.0236865</v>
      </c>
      <c r="U197" s="34">
        <f t="shared" si="65"/>
        <v>6077.8132365000001</v>
      </c>
      <c r="V197" s="43">
        <v>0</v>
      </c>
      <c r="W197" s="34">
        <v>0</v>
      </c>
      <c r="X197" s="36">
        <f t="shared" si="67"/>
        <v>6077.8132365000001</v>
      </c>
      <c r="Y197" s="36">
        <f t="shared" si="68"/>
        <v>6100</v>
      </c>
      <c r="Z197" s="29">
        <f t="shared" si="78"/>
        <v>7320</v>
      </c>
      <c r="AA197" s="40">
        <v>32</v>
      </c>
      <c r="AB197" s="28">
        <f t="shared" si="88"/>
        <v>18.399999999999999</v>
      </c>
      <c r="AC197" s="34"/>
      <c r="AD197" s="34">
        <f t="shared" si="69"/>
        <v>588.79999999999995</v>
      </c>
      <c r="AE197" s="43">
        <v>0.27100000000000002</v>
      </c>
      <c r="AF197" s="34">
        <f t="shared" si="70"/>
        <v>159.56479999999999</v>
      </c>
      <c r="AG197" s="43">
        <v>0</v>
      </c>
      <c r="AH197" s="34">
        <f t="shared" si="71"/>
        <v>0</v>
      </c>
      <c r="AI197" s="34">
        <f t="shared" si="72"/>
        <v>748.36479999999995</v>
      </c>
      <c r="AJ197" s="34">
        <v>0</v>
      </c>
      <c r="AK197" s="42">
        <v>0.03</v>
      </c>
      <c r="AL197" s="34">
        <f t="shared" si="73"/>
        <v>22.450943999999996</v>
      </c>
      <c r="AM197" s="34">
        <f t="shared" si="74"/>
        <v>770.815744</v>
      </c>
      <c r="AN197" s="43">
        <v>0</v>
      </c>
      <c r="AO197" s="34">
        <f t="shared" si="75"/>
        <v>0</v>
      </c>
      <c r="AP197" s="34">
        <f t="shared" si="76"/>
        <v>770.815744</v>
      </c>
      <c r="AQ197" s="34">
        <f t="shared" si="77"/>
        <v>800</v>
      </c>
      <c r="AR197" s="57"/>
      <c r="AS197" s="40"/>
      <c r="AT197" s="28"/>
      <c r="AU197" s="34"/>
      <c r="AV197" s="28"/>
      <c r="AW197" s="42"/>
      <c r="AX197" s="34"/>
      <c r="AY197" s="43"/>
      <c r="AZ197" s="34"/>
      <c r="BA197" s="34"/>
      <c r="BB197" s="34"/>
      <c r="BC197" s="43"/>
      <c r="BD197" s="34"/>
      <c r="BE197" s="34"/>
      <c r="BF197" s="43"/>
      <c r="BG197" s="34"/>
      <c r="BH197" s="34"/>
      <c r="BI197" s="120"/>
      <c r="BJ197" s="28">
        <f t="shared" si="79"/>
        <v>960</v>
      </c>
    </row>
    <row r="198" spans="1:62" s="39" customFormat="1" ht="15" x14ac:dyDescent="0.25">
      <c r="A198" s="103">
        <v>180</v>
      </c>
      <c r="B198" s="51" t="s">
        <v>334</v>
      </c>
      <c r="C198" s="21" t="s">
        <v>58</v>
      </c>
      <c r="D198" s="21" t="s">
        <v>37</v>
      </c>
      <c r="E198" s="66">
        <v>192</v>
      </c>
      <c r="F198" s="40">
        <v>256</v>
      </c>
      <c r="G198" s="47">
        <f t="shared" si="84"/>
        <v>448</v>
      </c>
      <c r="H198" s="50">
        <f t="shared" ref="H198:H211" si="89">E198</f>
        <v>192</v>
      </c>
      <c r="I198" s="28">
        <f t="shared" si="87"/>
        <v>289.78750000000002</v>
      </c>
      <c r="J198" s="28">
        <f t="shared" si="59"/>
        <v>55639.200000000004</v>
      </c>
      <c r="K198" s="41">
        <v>15</v>
      </c>
      <c r="L198" s="34">
        <f t="shared" si="60"/>
        <v>3709.28</v>
      </c>
      <c r="M198" s="28">
        <v>1355.7133333333331</v>
      </c>
      <c r="N198" s="42">
        <v>0.25</v>
      </c>
      <c r="O198" s="34">
        <f t="shared" si="61"/>
        <v>1266.2483333333334</v>
      </c>
      <c r="P198" s="42">
        <v>1.54</v>
      </c>
      <c r="Q198" s="34">
        <f t="shared" si="62"/>
        <v>7800.0897333333342</v>
      </c>
      <c r="R198" s="34">
        <f t="shared" si="63"/>
        <v>14131.331400000001</v>
      </c>
      <c r="S198" s="42">
        <v>0.03</v>
      </c>
      <c r="T198" s="34">
        <f t="shared" si="64"/>
        <v>423.93994200000003</v>
      </c>
      <c r="U198" s="34">
        <f t="shared" si="65"/>
        <v>14555.271342000002</v>
      </c>
      <c r="V198" s="43">
        <v>0</v>
      </c>
      <c r="W198" s="34">
        <v>0</v>
      </c>
      <c r="X198" s="36">
        <f t="shared" si="67"/>
        <v>14555.271342000002</v>
      </c>
      <c r="Y198" s="36">
        <f t="shared" si="68"/>
        <v>14600</v>
      </c>
      <c r="Z198" s="29">
        <f t="shared" si="78"/>
        <v>17520</v>
      </c>
      <c r="AA198" s="40">
        <v>256</v>
      </c>
      <c r="AB198" s="28">
        <f t="shared" si="88"/>
        <v>18.399999999999999</v>
      </c>
      <c r="AC198" s="34"/>
      <c r="AD198" s="34">
        <f t="shared" si="69"/>
        <v>4710.3999999999996</v>
      </c>
      <c r="AE198" s="43">
        <v>0.27100000000000002</v>
      </c>
      <c r="AF198" s="34">
        <f t="shared" si="70"/>
        <v>1276.5183999999999</v>
      </c>
      <c r="AG198" s="43">
        <v>0</v>
      </c>
      <c r="AH198" s="34">
        <f t="shared" si="71"/>
        <v>0</v>
      </c>
      <c r="AI198" s="34">
        <f t="shared" si="72"/>
        <v>5986.9183999999996</v>
      </c>
      <c r="AJ198" s="34">
        <v>0</v>
      </c>
      <c r="AK198" s="42">
        <v>0.03</v>
      </c>
      <c r="AL198" s="34">
        <f t="shared" si="73"/>
        <v>179.60755199999997</v>
      </c>
      <c r="AM198" s="34">
        <f t="shared" si="74"/>
        <v>6166.525952</v>
      </c>
      <c r="AN198" s="43">
        <v>0</v>
      </c>
      <c r="AO198" s="34">
        <f t="shared" si="75"/>
        <v>0</v>
      </c>
      <c r="AP198" s="34">
        <f t="shared" si="76"/>
        <v>6166.525952</v>
      </c>
      <c r="AQ198" s="34">
        <f t="shared" si="77"/>
        <v>6200</v>
      </c>
      <c r="AR198" s="57"/>
      <c r="AS198" s="40"/>
      <c r="AT198" s="28"/>
      <c r="AU198" s="34"/>
      <c r="AV198" s="28"/>
      <c r="AW198" s="42"/>
      <c r="AX198" s="34"/>
      <c r="AY198" s="43"/>
      <c r="AZ198" s="34"/>
      <c r="BA198" s="34"/>
      <c r="BB198" s="34"/>
      <c r="BC198" s="43"/>
      <c r="BD198" s="34"/>
      <c r="BE198" s="34"/>
      <c r="BF198" s="43"/>
      <c r="BG198" s="34"/>
      <c r="BH198" s="34"/>
      <c r="BI198" s="120"/>
      <c r="BJ198" s="28">
        <f t="shared" si="79"/>
        <v>7440</v>
      </c>
    </row>
    <row r="199" spans="1:62" s="39" customFormat="1" ht="15" x14ac:dyDescent="0.25">
      <c r="A199" s="103">
        <v>181</v>
      </c>
      <c r="B199" s="51" t="s">
        <v>334</v>
      </c>
      <c r="C199" s="21" t="s">
        <v>60</v>
      </c>
      <c r="D199" s="21" t="s">
        <v>37</v>
      </c>
      <c r="E199" s="66">
        <v>106</v>
      </c>
      <c r="F199" s="40">
        <v>168</v>
      </c>
      <c r="G199" s="47">
        <f t="shared" si="84"/>
        <v>274</v>
      </c>
      <c r="H199" s="50">
        <f t="shared" si="89"/>
        <v>106</v>
      </c>
      <c r="I199" s="28">
        <f t="shared" si="87"/>
        <v>289.78750000000002</v>
      </c>
      <c r="J199" s="28">
        <f t="shared" si="59"/>
        <v>30717.475000000002</v>
      </c>
      <c r="K199" s="41">
        <v>15</v>
      </c>
      <c r="L199" s="34">
        <f t="shared" si="60"/>
        <v>2047.8316666666667</v>
      </c>
      <c r="M199" s="28">
        <v>1329.64</v>
      </c>
      <c r="N199" s="42">
        <v>0.25</v>
      </c>
      <c r="O199" s="34">
        <f t="shared" si="61"/>
        <v>844.3679166666667</v>
      </c>
      <c r="P199" s="42">
        <v>1.54</v>
      </c>
      <c r="Q199" s="34">
        <f t="shared" si="62"/>
        <v>5201.3063666666667</v>
      </c>
      <c r="R199" s="34">
        <f t="shared" si="63"/>
        <v>9423.1459500000001</v>
      </c>
      <c r="S199" s="42">
        <v>0.03</v>
      </c>
      <c r="T199" s="34">
        <f t="shared" si="64"/>
        <v>282.69437849999997</v>
      </c>
      <c r="U199" s="34">
        <f t="shared" si="65"/>
        <v>9705.8403285000004</v>
      </c>
      <c r="V199" s="43">
        <v>0</v>
      </c>
      <c r="W199" s="34">
        <v>0</v>
      </c>
      <c r="X199" s="36">
        <f t="shared" si="67"/>
        <v>9705.8403285000004</v>
      </c>
      <c r="Y199" s="36">
        <f t="shared" si="68"/>
        <v>9700</v>
      </c>
      <c r="Z199" s="29">
        <f t="shared" si="78"/>
        <v>11640</v>
      </c>
      <c r="AA199" s="40">
        <v>168</v>
      </c>
      <c r="AB199" s="28">
        <f t="shared" si="88"/>
        <v>18.399999999999999</v>
      </c>
      <c r="AC199" s="34"/>
      <c r="AD199" s="34">
        <f t="shared" si="69"/>
        <v>3091.2</v>
      </c>
      <c r="AE199" s="43">
        <v>0.27100000000000002</v>
      </c>
      <c r="AF199" s="34">
        <f t="shared" si="70"/>
        <v>837.71519999999998</v>
      </c>
      <c r="AG199" s="43">
        <v>0</v>
      </c>
      <c r="AH199" s="34">
        <f t="shared" si="71"/>
        <v>0</v>
      </c>
      <c r="AI199" s="34">
        <f t="shared" si="72"/>
        <v>3928.9151999999999</v>
      </c>
      <c r="AJ199" s="34">
        <v>0</v>
      </c>
      <c r="AK199" s="42">
        <v>0.03</v>
      </c>
      <c r="AL199" s="34">
        <f t="shared" si="73"/>
        <v>117.86745599999999</v>
      </c>
      <c r="AM199" s="34">
        <f t="shared" si="74"/>
        <v>4046.7826559999999</v>
      </c>
      <c r="AN199" s="43">
        <v>0</v>
      </c>
      <c r="AO199" s="34">
        <f t="shared" si="75"/>
        <v>0</v>
      </c>
      <c r="AP199" s="34">
        <f t="shared" si="76"/>
        <v>4046.7826559999999</v>
      </c>
      <c r="AQ199" s="34">
        <f t="shared" si="77"/>
        <v>4000</v>
      </c>
      <c r="AR199" s="57"/>
      <c r="AS199" s="40"/>
      <c r="AT199" s="28"/>
      <c r="AU199" s="34"/>
      <c r="AV199" s="28"/>
      <c r="AW199" s="42"/>
      <c r="AX199" s="34"/>
      <c r="AY199" s="43"/>
      <c r="AZ199" s="34"/>
      <c r="BA199" s="34"/>
      <c r="BB199" s="34"/>
      <c r="BC199" s="43"/>
      <c r="BD199" s="34"/>
      <c r="BE199" s="34"/>
      <c r="BF199" s="43"/>
      <c r="BG199" s="34"/>
      <c r="BH199" s="34"/>
      <c r="BI199" s="120"/>
      <c r="BJ199" s="28">
        <f t="shared" si="79"/>
        <v>4800</v>
      </c>
    </row>
    <row r="200" spans="1:62" s="39" customFormat="1" ht="15" x14ac:dyDescent="0.25">
      <c r="A200" s="103">
        <v>182</v>
      </c>
      <c r="B200" s="51" t="s">
        <v>127</v>
      </c>
      <c r="C200" s="21" t="s">
        <v>58</v>
      </c>
      <c r="D200" s="21" t="s">
        <v>38</v>
      </c>
      <c r="E200" s="22">
        <f>73+61</f>
        <v>134</v>
      </c>
      <c r="F200" s="40">
        <f>54+104</f>
        <v>158</v>
      </c>
      <c r="G200" s="40">
        <f t="shared" si="84"/>
        <v>292</v>
      </c>
      <c r="H200" s="50">
        <f t="shared" si="89"/>
        <v>134</v>
      </c>
      <c r="I200" s="28">
        <f t="shared" si="87"/>
        <v>289.78750000000002</v>
      </c>
      <c r="J200" s="28">
        <f t="shared" si="59"/>
        <v>38831.525000000001</v>
      </c>
      <c r="K200" s="41">
        <v>15</v>
      </c>
      <c r="L200" s="28">
        <f t="shared" si="60"/>
        <v>2588.7683333333334</v>
      </c>
      <c r="M200" s="28">
        <v>1329.64</v>
      </c>
      <c r="N200" s="42">
        <v>0.25</v>
      </c>
      <c r="O200" s="28">
        <f t="shared" si="61"/>
        <v>979.60208333333344</v>
      </c>
      <c r="P200" s="42">
        <v>1.54</v>
      </c>
      <c r="Q200" s="28">
        <f t="shared" si="62"/>
        <v>6034.3488333333344</v>
      </c>
      <c r="R200" s="28">
        <f t="shared" si="63"/>
        <v>10932.359250000001</v>
      </c>
      <c r="S200" s="42">
        <v>0.03</v>
      </c>
      <c r="T200" s="28">
        <f t="shared" si="64"/>
        <v>327.97077750000005</v>
      </c>
      <c r="U200" s="28">
        <f t="shared" si="65"/>
        <v>11260.330027500002</v>
      </c>
      <c r="V200" s="42">
        <v>0</v>
      </c>
      <c r="W200" s="28">
        <f>U200*V200</f>
        <v>0</v>
      </c>
      <c r="X200" s="29">
        <f t="shared" si="67"/>
        <v>11260.330027500002</v>
      </c>
      <c r="Y200" s="29">
        <f t="shared" si="68"/>
        <v>11300</v>
      </c>
      <c r="Z200" s="29">
        <f t="shared" si="78"/>
        <v>13560</v>
      </c>
      <c r="AA200" s="23">
        <v>158</v>
      </c>
      <c r="AB200" s="28">
        <f t="shared" si="88"/>
        <v>18.399999999999999</v>
      </c>
      <c r="AC200" s="34"/>
      <c r="AD200" s="28">
        <f t="shared" si="69"/>
        <v>2907.2</v>
      </c>
      <c r="AE200" s="42">
        <v>0.27100000000000002</v>
      </c>
      <c r="AF200" s="28">
        <f t="shared" si="70"/>
        <v>787.85119999999995</v>
      </c>
      <c r="AG200" s="42">
        <v>0</v>
      </c>
      <c r="AH200" s="28">
        <f t="shared" si="71"/>
        <v>0</v>
      </c>
      <c r="AI200" s="28">
        <f t="shared" si="72"/>
        <v>3695.0511999999999</v>
      </c>
      <c r="AJ200" s="28">
        <v>0</v>
      </c>
      <c r="AK200" s="42">
        <v>0.03</v>
      </c>
      <c r="AL200" s="28">
        <f t="shared" si="73"/>
        <v>110.851536</v>
      </c>
      <c r="AM200" s="28">
        <f t="shared" si="74"/>
        <v>3805.902736</v>
      </c>
      <c r="AN200" s="42">
        <v>0</v>
      </c>
      <c r="AO200" s="28">
        <f t="shared" si="75"/>
        <v>0</v>
      </c>
      <c r="AP200" s="28">
        <f t="shared" si="76"/>
        <v>3805.902736</v>
      </c>
      <c r="AQ200" s="28">
        <f t="shared" si="77"/>
        <v>3800</v>
      </c>
      <c r="AR200" s="30"/>
      <c r="AS200" s="23"/>
      <c r="AT200" s="28"/>
      <c r="AU200" s="37"/>
      <c r="AV200" s="28"/>
      <c r="AW200" s="42"/>
      <c r="AX200" s="34"/>
      <c r="AY200" s="43"/>
      <c r="AZ200" s="34"/>
      <c r="BA200" s="34"/>
      <c r="BB200" s="34"/>
      <c r="BC200" s="43"/>
      <c r="BD200" s="34"/>
      <c r="BE200" s="34"/>
      <c r="BF200" s="43"/>
      <c r="BG200" s="34"/>
      <c r="BH200" s="34"/>
      <c r="BI200" s="120"/>
      <c r="BJ200" s="28">
        <f t="shared" si="79"/>
        <v>4560</v>
      </c>
    </row>
    <row r="201" spans="1:62" s="39" customFormat="1" ht="15" x14ac:dyDescent="0.25">
      <c r="A201" s="103">
        <v>183</v>
      </c>
      <c r="B201" s="51" t="s">
        <v>127</v>
      </c>
      <c r="C201" s="21" t="s">
        <v>60</v>
      </c>
      <c r="D201" s="21" t="s">
        <v>38</v>
      </c>
      <c r="E201" s="22">
        <f>40+57</f>
        <v>97</v>
      </c>
      <c r="F201" s="40">
        <f>40+80</f>
        <v>120</v>
      </c>
      <c r="G201" s="40">
        <f t="shared" ref="G201:G232" si="90">E201+F201</f>
        <v>217</v>
      </c>
      <c r="H201" s="50">
        <f t="shared" si="89"/>
        <v>97</v>
      </c>
      <c r="I201" s="28">
        <f t="shared" si="87"/>
        <v>289.78750000000002</v>
      </c>
      <c r="J201" s="28">
        <f t="shared" si="59"/>
        <v>28109.387500000001</v>
      </c>
      <c r="K201" s="41">
        <v>15</v>
      </c>
      <c r="L201" s="28">
        <f t="shared" si="60"/>
        <v>1873.9591666666668</v>
      </c>
      <c r="M201" s="28">
        <v>1329.64</v>
      </c>
      <c r="N201" s="42">
        <v>0.25</v>
      </c>
      <c r="O201" s="28">
        <f t="shared" si="61"/>
        <v>800.89979166666672</v>
      </c>
      <c r="P201" s="42">
        <v>1.54</v>
      </c>
      <c r="Q201" s="28">
        <f t="shared" si="62"/>
        <v>4933.5427166666668</v>
      </c>
      <c r="R201" s="28">
        <f t="shared" si="63"/>
        <v>8938.0416750000004</v>
      </c>
      <c r="S201" s="42">
        <v>0.03</v>
      </c>
      <c r="T201" s="28">
        <f t="shared" si="64"/>
        <v>268.14125024999998</v>
      </c>
      <c r="U201" s="28">
        <f t="shared" si="65"/>
        <v>9206.1829252500011</v>
      </c>
      <c r="V201" s="42">
        <v>0</v>
      </c>
      <c r="W201" s="28">
        <f>U201*V201</f>
        <v>0</v>
      </c>
      <c r="X201" s="29">
        <f t="shared" si="67"/>
        <v>9206.1829252500011</v>
      </c>
      <c r="Y201" s="29">
        <f t="shared" si="68"/>
        <v>9200</v>
      </c>
      <c r="Z201" s="29">
        <f t="shared" si="78"/>
        <v>11040</v>
      </c>
      <c r="AA201" s="23">
        <v>120</v>
      </c>
      <c r="AB201" s="28">
        <f t="shared" si="88"/>
        <v>18.399999999999999</v>
      </c>
      <c r="AC201" s="34"/>
      <c r="AD201" s="28">
        <f t="shared" si="69"/>
        <v>2208</v>
      </c>
      <c r="AE201" s="42">
        <v>0.27100000000000002</v>
      </c>
      <c r="AF201" s="28">
        <f t="shared" si="70"/>
        <v>598.36800000000005</v>
      </c>
      <c r="AG201" s="42">
        <v>0</v>
      </c>
      <c r="AH201" s="28">
        <f t="shared" si="71"/>
        <v>0</v>
      </c>
      <c r="AI201" s="28">
        <f t="shared" si="72"/>
        <v>2806.3679999999999</v>
      </c>
      <c r="AJ201" s="28">
        <v>0</v>
      </c>
      <c r="AK201" s="42">
        <v>0.03</v>
      </c>
      <c r="AL201" s="28">
        <f t="shared" si="73"/>
        <v>84.191040000000001</v>
      </c>
      <c r="AM201" s="28">
        <f t="shared" si="74"/>
        <v>2890.5590400000001</v>
      </c>
      <c r="AN201" s="42">
        <v>0</v>
      </c>
      <c r="AO201" s="28">
        <f t="shared" si="75"/>
        <v>0</v>
      </c>
      <c r="AP201" s="28">
        <f t="shared" si="76"/>
        <v>2890.5590400000001</v>
      </c>
      <c r="AQ201" s="28">
        <f t="shared" si="77"/>
        <v>2900</v>
      </c>
      <c r="AR201" s="30"/>
      <c r="AS201" s="23"/>
      <c r="AT201" s="28"/>
      <c r="AU201" s="37"/>
      <c r="AV201" s="28"/>
      <c r="AW201" s="42"/>
      <c r="AX201" s="34"/>
      <c r="AY201" s="43"/>
      <c r="AZ201" s="34"/>
      <c r="BA201" s="34"/>
      <c r="BB201" s="34"/>
      <c r="BC201" s="43"/>
      <c r="BD201" s="34"/>
      <c r="BE201" s="34"/>
      <c r="BF201" s="43"/>
      <c r="BG201" s="34"/>
      <c r="BH201" s="34"/>
      <c r="BI201" s="120"/>
      <c r="BJ201" s="28">
        <f t="shared" si="79"/>
        <v>3480</v>
      </c>
    </row>
    <row r="202" spans="1:62" s="39" customFormat="1" ht="15" x14ac:dyDescent="0.25">
      <c r="A202" s="103">
        <v>184</v>
      </c>
      <c r="B202" s="51" t="s">
        <v>127</v>
      </c>
      <c r="C202" s="21" t="s">
        <v>61</v>
      </c>
      <c r="D202" s="21" t="s">
        <v>56</v>
      </c>
      <c r="E202" s="22">
        <f>13+27</f>
        <v>40</v>
      </c>
      <c r="F202" s="40">
        <f>18+65</f>
        <v>83</v>
      </c>
      <c r="G202" s="47">
        <f t="shared" si="90"/>
        <v>123</v>
      </c>
      <c r="H202" s="50">
        <f t="shared" si="89"/>
        <v>40</v>
      </c>
      <c r="I202" s="28">
        <f t="shared" si="87"/>
        <v>289.78750000000002</v>
      </c>
      <c r="J202" s="28">
        <f t="shared" si="59"/>
        <v>11591.5</v>
      </c>
      <c r="K202" s="41">
        <v>15</v>
      </c>
      <c r="L202" s="34">
        <f t="shared" si="60"/>
        <v>772.76666666666665</v>
      </c>
      <c r="M202" s="28">
        <v>1303.5733333333333</v>
      </c>
      <c r="N202" s="42">
        <v>0.25</v>
      </c>
      <c r="O202" s="34">
        <f t="shared" si="61"/>
        <v>519.08500000000004</v>
      </c>
      <c r="P202" s="42">
        <v>1.54</v>
      </c>
      <c r="Q202" s="34">
        <f t="shared" si="62"/>
        <v>3197.5636000000004</v>
      </c>
      <c r="R202" s="34">
        <f t="shared" si="63"/>
        <v>5792.9886000000006</v>
      </c>
      <c r="S202" s="42">
        <v>0.03</v>
      </c>
      <c r="T202" s="34">
        <f t="shared" si="64"/>
        <v>173.789658</v>
      </c>
      <c r="U202" s="34">
        <f t="shared" si="65"/>
        <v>5966.7782580000003</v>
      </c>
      <c r="V202" s="43">
        <v>0</v>
      </c>
      <c r="W202" s="34">
        <v>0</v>
      </c>
      <c r="X202" s="36">
        <f t="shared" si="67"/>
        <v>5966.7782580000003</v>
      </c>
      <c r="Y202" s="36">
        <f t="shared" si="68"/>
        <v>6000</v>
      </c>
      <c r="Z202" s="29">
        <f t="shared" si="78"/>
        <v>7200</v>
      </c>
      <c r="AA202" s="40">
        <v>83</v>
      </c>
      <c r="AB202" s="28">
        <f t="shared" si="88"/>
        <v>18.399999999999999</v>
      </c>
      <c r="AC202" s="34"/>
      <c r="AD202" s="34">
        <f t="shared" si="69"/>
        <v>1527.1999999999998</v>
      </c>
      <c r="AE202" s="43">
        <v>0.27100000000000002</v>
      </c>
      <c r="AF202" s="34">
        <f t="shared" si="70"/>
        <v>413.87119999999999</v>
      </c>
      <c r="AG202" s="43">
        <v>0</v>
      </c>
      <c r="AH202" s="34">
        <f t="shared" si="71"/>
        <v>0</v>
      </c>
      <c r="AI202" s="34">
        <f t="shared" si="72"/>
        <v>1941.0711999999999</v>
      </c>
      <c r="AJ202" s="34">
        <v>0</v>
      </c>
      <c r="AK202" s="42">
        <v>0.03</v>
      </c>
      <c r="AL202" s="34">
        <f t="shared" si="73"/>
        <v>58.232135999999997</v>
      </c>
      <c r="AM202" s="34">
        <f t="shared" si="74"/>
        <v>1999.3033359999999</v>
      </c>
      <c r="AN202" s="43">
        <v>0</v>
      </c>
      <c r="AO202" s="34">
        <f t="shared" si="75"/>
        <v>0</v>
      </c>
      <c r="AP202" s="34">
        <f t="shared" si="76"/>
        <v>1999.3033359999999</v>
      </c>
      <c r="AQ202" s="34">
        <f t="shared" si="77"/>
        <v>2000</v>
      </c>
      <c r="AR202" s="57"/>
      <c r="AS202" s="40"/>
      <c r="AT202" s="28"/>
      <c r="AU202" s="34"/>
      <c r="AV202" s="28"/>
      <c r="AW202" s="42"/>
      <c r="AX202" s="34"/>
      <c r="AY202" s="43"/>
      <c r="AZ202" s="34"/>
      <c r="BA202" s="34"/>
      <c r="BB202" s="34"/>
      <c r="BC202" s="43"/>
      <c r="BD202" s="34"/>
      <c r="BE202" s="34"/>
      <c r="BF202" s="43"/>
      <c r="BG202" s="34"/>
      <c r="BH202" s="34"/>
      <c r="BI202" s="120"/>
      <c r="BJ202" s="28">
        <f t="shared" si="79"/>
        <v>2400</v>
      </c>
    </row>
    <row r="203" spans="1:62" s="39" customFormat="1" ht="15" x14ac:dyDescent="0.25">
      <c r="A203" s="103">
        <v>185</v>
      </c>
      <c r="B203" s="51" t="s">
        <v>128</v>
      </c>
      <c r="C203" s="21" t="s">
        <v>58</v>
      </c>
      <c r="D203" s="21" t="s">
        <v>37</v>
      </c>
      <c r="E203" s="22">
        <f>32+81</f>
        <v>113</v>
      </c>
      <c r="F203" s="40">
        <f>60+69</f>
        <v>129</v>
      </c>
      <c r="G203" s="40">
        <f t="shared" si="90"/>
        <v>242</v>
      </c>
      <c r="H203" s="50">
        <f t="shared" si="89"/>
        <v>113</v>
      </c>
      <c r="I203" s="28">
        <f t="shared" si="87"/>
        <v>289.78750000000002</v>
      </c>
      <c r="J203" s="28">
        <f t="shared" si="59"/>
        <v>32745.987500000003</v>
      </c>
      <c r="K203" s="41">
        <v>15</v>
      </c>
      <c r="L203" s="28">
        <f t="shared" si="60"/>
        <v>2183.0658333333336</v>
      </c>
      <c r="M203" s="28">
        <v>1329.64</v>
      </c>
      <c r="N203" s="42">
        <v>0.25</v>
      </c>
      <c r="O203" s="28">
        <f t="shared" si="61"/>
        <v>878.17645833333336</v>
      </c>
      <c r="P203" s="42">
        <v>1.54</v>
      </c>
      <c r="Q203" s="28">
        <f t="shared" si="62"/>
        <v>5409.5669833333332</v>
      </c>
      <c r="R203" s="28">
        <f t="shared" si="63"/>
        <v>9800.449274999999</v>
      </c>
      <c r="S203" s="42">
        <v>0.03</v>
      </c>
      <c r="T203" s="28">
        <f t="shared" si="64"/>
        <v>294.01347824999993</v>
      </c>
      <c r="U203" s="28">
        <f t="shared" si="65"/>
        <v>10094.462753249998</v>
      </c>
      <c r="V203" s="42">
        <v>0</v>
      </c>
      <c r="W203" s="28">
        <f t="shared" ref="W203:W237" si="91">U203*V203</f>
        <v>0</v>
      </c>
      <c r="X203" s="29">
        <f t="shared" si="67"/>
        <v>10094.462753249998</v>
      </c>
      <c r="Y203" s="29">
        <f t="shared" si="68"/>
        <v>10100</v>
      </c>
      <c r="Z203" s="29">
        <f t="shared" si="78"/>
        <v>12120</v>
      </c>
      <c r="AA203" s="23">
        <v>129</v>
      </c>
      <c r="AB203" s="28">
        <f t="shared" si="88"/>
        <v>18.399999999999999</v>
      </c>
      <c r="AC203" s="34"/>
      <c r="AD203" s="28">
        <f t="shared" si="69"/>
        <v>2373.6</v>
      </c>
      <c r="AE203" s="42">
        <v>0.27100000000000002</v>
      </c>
      <c r="AF203" s="28">
        <f t="shared" si="70"/>
        <v>643.24559999999997</v>
      </c>
      <c r="AG203" s="42">
        <v>0</v>
      </c>
      <c r="AH203" s="28">
        <f t="shared" si="71"/>
        <v>0</v>
      </c>
      <c r="AI203" s="28">
        <f t="shared" si="72"/>
        <v>3016.8455999999996</v>
      </c>
      <c r="AJ203" s="28">
        <v>0</v>
      </c>
      <c r="AK203" s="42">
        <v>0.03</v>
      </c>
      <c r="AL203" s="28">
        <f t="shared" si="73"/>
        <v>90.50536799999999</v>
      </c>
      <c r="AM203" s="28">
        <f t="shared" si="74"/>
        <v>3107.3509679999997</v>
      </c>
      <c r="AN203" s="42">
        <v>0</v>
      </c>
      <c r="AO203" s="28">
        <f t="shared" si="75"/>
        <v>0</v>
      </c>
      <c r="AP203" s="28">
        <f t="shared" si="76"/>
        <v>3107.3509679999997</v>
      </c>
      <c r="AQ203" s="28">
        <f t="shared" si="77"/>
        <v>3100</v>
      </c>
      <c r="AR203" s="30"/>
      <c r="AS203" s="23"/>
      <c r="AT203" s="28"/>
      <c r="AU203" s="37"/>
      <c r="AV203" s="28"/>
      <c r="AW203" s="42"/>
      <c r="AX203" s="34"/>
      <c r="AY203" s="43"/>
      <c r="AZ203" s="34"/>
      <c r="BA203" s="34"/>
      <c r="BB203" s="34"/>
      <c r="BC203" s="43"/>
      <c r="BD203" s="34"/>
      <c r="BE203" s="34"/>
      <c r="BF203" s="43"/>
      <c r="BG203" s="34"/>
      <c r="BH203" s="34"/>
      <c r="BI203" s="120"/>
      <c r="BJ203" s="28">
        <f t="shared" si="79"/>
        <v>3720</v>
      </c>
    </row>
    <row r="204" spans="1:62" s="39" customFormat="1" ht="15" x14ac:dyDescent="0.25">
      <c r="A204" s="103">
        <v>186</v>
      </c>
      <c r="B204" s="51" t="s">
        <v>128</v>
      </c>
      <c r="C204" s="21" t="s">
        <v>60</v>
      </c>
      <c r="D204" s="21" t="s">
        <v>37</v>
      </c>
      <c r="E204" s="22">
        <f>18+61</f>
        <v>79</v>
      </c>
      <c r="F204" s="40">
        <f>35+29</f>
        <v>64</v>
      </c>
      <c r="G204" s="40">
        <f t="shared" si="90"/>
        <v>143</v>
      </c>
      <c r="H204" s="50">
        <f t="shared" si="89"/>
        <v>79</v>
      </c>
      <c r="I204" s="28">
        <f t="shared" si="87"/>
        <v>289.78750000000002</v>
      </c>
      <c r="J204" s="28">
        <f t="shared" si="59"/>
        <v>22893.212500000001</v>
      </c>
      <c r="K204" s="41">
        <v>15</v>
      </c>
      <c r="L204" s="28">
        <f t="shared" si="60"/>
        <v>1526.2141666666669</v>
      </c>
      <c r="M204" s="28">
        <v>1303.57</v>
      </c>
      <c r="N204" s="42">
        <v>0.25</v>
      </c>
      <c r="O204" s="28">
        <f t="shared" si="61"/>
        <v>707.4460416666667</v>
      </c>
      <c r="P204" s="42">
        <v>1.54</v>
      </c>
      <c r="Q204" s="28">
        <f t="shared" si="62"/>
        <v>4357.8676166666673</v>
      </c>
      <c r="R204" s="28">
        <f t="shared" si="63"/>
        <v>7895.0978250000007</v>
      </c>
      <c r="S204" s="42">
        <v>0.03</v>
      </c>
      <c r="T204" s="28">
        <f t="shared" si="64"/>
        <v>236.85293475</v>
      </c>
      <c r="U204" s="28">
        <f t="shared" si="65"/>
        <v>8131.9507597500005</v>
      </c>
      <c r="V204" s="42">
        <v>0</v>
      </c>
      <c r="W204" s="28">
        <f t="shared" si="91"/>
        <v>0</v>
      </c>
      <c r="X204" s="29">
        <f t="shared" si="67"/>
        <v>8131.9507597500005</v>
      </c>
      <c r="Y204" s="29">
        <f t="shared" si="68"/>
        <v>8100</v>
      </c>
      <c r="Z204" s="29">
        <f t="shared" si="78"/>
        <v>9720</v>
      </c>
      <c r="AA204" s="23">
        <v>64</v>
      </c>
      <c r="AB204" s="28">
        <f t="shared" si="88"/>
        <v>18.399999999999999</v>
      </c>
      <c r="AC204" s="34"/>
      <c r="AD204" s="28">
        <f t="shared" si="69"/>
        <v>1177.5999999999999</v>
      </c>
      <c r="AE204" s="42">
        <v>0.27100000000000002</v>
      </c>
      <c r="AF204" s="28">
        <f t="shared" si="70"/>
        <v>319.12959999999998</v>
      </c>
      <c r="AG204" s="42">
        <v>0</v>
      </c>
      <c r="AH204" s="28">
        <f t="shared" si="71"/>
        <v>0</v>
      </c>
      <c r="AI204" s="28">
        <f t="shared" si="72"/>
        <v>1496.7295999999999</v>
      </c>
      <c r="AJ204" s="28">
        <v>0</v>
      </c>
      <c r="AK204" s="42">
        <v>0.03</v>
      </c>
      <c r="AL204" s="28">
        <f t="shared" si="73"/>
        <v>44.901887999999992</v>
      </c>
      <c r="AM204" s="28">
        <f t="shared" si="74"/>
        <v>1541.631488</v>
      </c>
      <c r="AN204" s="42">
        <v>0</v>
      </c>
      <c r="AO204" s="28">
        <f t="shared" si="75"/>
        <v>0</v>
      </c>
      <c r="AP204" s="28">
        <f t="shared" si="76"/>
        <v>1541.631488</v>
      </c>
      <c r="AQ204" s="28">
        <f t="shared" si="77"/>
        <v>1500</v>
      </c>
      <c r="AR204" s="30"/>
      <c r="AS204" s="23"/>
      <c r="AT204" s="28"/>
      <c r="AU204" s="37"/>
      <c r="AV204" s="28"/>
      <c r="AW204" s="42"/>
      <c r="AX204" s="34"/>
      <c r="AY204" s="43"/>
      <c r="AZ204" s="34"/>
      <c r="BA204" s="34"/>
      <c r="BB204" s="34"/>
      <c r="BC204" s="43"/>
      <c r="BD204" s="34"/>
      <c r="BE204" s="34"/>
      <c r="BF204" s="43"/>
      <c r="BG204" s="34"/>
      <c r="BH204" s="34"/>
      <c r="BI204" s="120"/>
      <c r="BJ204" s="28">
        <f t="shared" si="79"/>
        <v>1800</v>
      </c>
    </row>
    <row r="205" spans="1:62" s="46" customFormat="1" ht="71.45" customHeight="1" x14ac:dyDescent="0.25">
      <c r="A205" s="103">
        <v>187</v>
      </c>
      <c r="B205" s="51" t="s">
        <v>350</v>
      </c>
      <c r="C205" s="21" t="s">
        <v>58</v>
      </c>
      <c r="D205" s="21" t="s">
        <v>88</v>
      </c>
      <c r="E205" s="22">
        <v>142</v>
      </c>
      <c r="F205" s="23">
        <v>116</v>
      </c>
      <c r="G205" s="47">
        <f t="shared" si="90"/>
        <v>258</v>
      </c>
      <c r="H205" s="50">
        <f t="shared" si="89"/>
        <v>142</v>
      </c>
      <c r="I205" s="28">
        <f t="shared" si="87"/>
        <v>289.78750000000002</v>
      </c>
      <c r="J205" s="28">
        <f t="shared" si="59"/>
        <v>41149.825000000004</v>
      </c>
      <c r="K205" s="41">
        <v>15</v>
      </c>
      <c r="L205" s="28">
        <f t="shared" si="60"/>
        <v>2743.3216666666672</v>
      </c>
      <c r="M205" s="28">
        <v>1329.64</v>
      </c>
      <c r="N205" s="42">
        <v>0.25</v>
      </c>
      <c r="O205" s="28">
        <f t="shared" si="61"/>
        <v>1018.2404166666668</v>
      </c>
      <c r="P205" s="42">
        <v>1.54</v>
      </c>
      <c r="Q205" s="28">
        <f t="shared" si="62"/>
        <v>6272.3609666666671</v>
      </c>
      <c r="R205" s="28">
        <f t="shared" si="63"/>
        <v>11363.563050000001</v>
      </c>
      <c r="S205" s="42">
        <v>0.03</v>
      </c>
      <c r="T205" s="28">
        <f t="shared" si="64"/>
        <v>340.90689150000003</v>
      </c>
      <c r="U205" s="28">
        <f t="shared" si="65"/>
        <v>11704.469941500001</v>
      </c>
      <c r="V205" s="42">
        <v>0</v>
      </c>
      <c r="W205" s="28">
        <f t="shared" si="91"/>
        <v>0</v>
      </c>
      <c r="X205" s="29">
        <f t="shared" si="67"/>
        <v>11704.469941500001</v>
      </c>
      <c r="Y205" s="29">
        <f t="shared" si="68"/>
        <v>11700</v>
      </c>
      <c r="Z205" s="29">
        <f t="shared" si="78"/>
        <v>14040</v>
      </c>
      <c r="AA205" s="23">
        <v>116</v>
      </c>
      <c r="AB205" s="28">
        <f t="shared" si="88"/>
        <v>18.399999999999999</v>
      </c>
      <c r="AC205" s="34"/>
      <c r="AD205" s="28">
        <f t="shared" si="69"/>
        <v>2134.3999999999996</v>
      </c>
      <c r="AE205" s="42">
        <v>0.27100000000000002</v>
      </c>
      <c r="AF205" s="28">
        <f t="shared" si="70"/>
        <v>578.42239999999993</v>
      </c>
      <c r="AG205" s="42">
        <v>0</v>
      </c>
      <c r="AH205" s="28">
        <f t="shared" si="71"/>
        <v>0</v>
      </c>
      <c r="AI205" s="28">
        <f t="shared" si="72"/>
        <v>2712.8223999999996</v>
      </c>
      <c r="AJ205" s="28">
        <v>0</v>
      </c>
      <c r="AK205" s="42">
        <v>0.03</v>
      </c>
      <c r="AL205" s="28">
        <f t="shared" si="73"/>
        <v>81.384671999999981</v>
      </c>
      <c r="AM205" s="28">
        <f t="shared" si="74"/>
        <v>2794.2070719999997</v>
      </c>
      <c r="AN205" s="42">
        <v>0</v>
      </c>
      <c r="AO205" s="28">
        <f t="shared" si="75"/>
        <v>0</v>
      </c>
      <c r="AP205" s="28">
        <f t="shared" si="76"/>
        <v>2794.2070719999997</v>
      </c>
      <c r="AQ205" s="28">
        <f t="shared" si="77"/>
        <v>2800</v>
      </c>
      <c r="AR205" s="30" t="s">
        <v>132</v>
      </c>
      <c r="AS205" s="23"/>
      <c r="AT205" s="28"/>
      <c r="AU205" s="34"/>
      <c r="AV205" s="28"/>
      <c r="AW205" s="42"/>
      <c r="AX205" s="34"/>
      <c r="AY205" s="43"/>
      <c r="AZ205" s="34"/>
      <c r="BA205" s="34"/>
      <c r="BB205" s="34"/>
      <c r="BC205" s="43"/>
      <c r="BD205" s="34"/>
      <c r="BE205" s="34"/>
      <c r="BF205" s="43"/>
      <c r="BG205" s="34"/>
      <c r="BH205" s="34"/>
      <c r="BI205" s="120"/>
      <c r="BJ205" s="28">
        <f t="shared" si="79"/>
        <v>3360</v>
      </c>
    </row>
    <row r="206" spans="1:62" s="46" customFormat="1" ht="25.5" x14ac:dyDescent="0.25">
      <c r="A206" s="103">
        <v>188</v>
      </c>
      <c r="B206" s="51" t="s">
        <v>427</v>
      </c>
      <c r="C206" s="21" t="s">
        <v>58</v>
      </c>
      <c r="D206" s="21" t="s">
        <v>100</v>
      </c>
      <c r="E206" s="22">
        <v>214</v>
      </c>
      <c r="F206" s="40">
        <f>64+15</f>
        <v>79</v>
      </c>
      <c r="G206" s="47">
        <f t="shared" si="90"/>
        <v>293</v>
      </c>
      <c r="H206" s="50">
        <f t="shared" si="89"/>
        <v>214</v>
      </c>
      <c r="I206" s="28">
        <f t="shared" si="87"/>
        <v>289.78750000000002</v>
      </c>
      <c r="J206" s="28">
        <f t="shared" si="59"/>
        <v>62014.525000000001</v>
      </c>
      <c r="K206" s="41">
        <v>15</v>
      </c>
      <c r="L206" s="28">
        <f t="shared" si="60"/>
        <v>4134.3016666666672</v>
      </c>
      <c r="M206" s="28">
        <v>1303.57</v>
      </c>
      <c r="N206" s="42">
        <v>0.25</v>
      </c>
      <c r="O206" s="28">
        <f t="shared" si="61"/>
        <v>1359.4679166666667</v>
      </c>
      <c r="P206" s="42">
        <v>1.54</v>
      </c>
      <c r="Q206" s="28">
        <f t="shared" si="62"/>
        <v>8374.3223666666672</v>
      </c>
      <c r="R206" s="28">
        <f t="shared" si="63"/>
        <v>15171.661950000002</v>
      </c>
      <c r="S206" s="42">
        <v>0.03</v>
      </c>
      <c r="T206" s="28">
        <f t="shared" si="64"/>
        <v>455.14985850000005</v>
      </c>
      <c r="U206" s="28">
        <f t="shared" si="65"/>
        <v>15626.811808500002</v>
      </c>
      <c r="V206" s="42">
        <v>0</v>
      </c>
      <c r="W206" s="28">
        <f t="shared" si="91"/>
        <v>0</v>
      </c>
      <c r="X206" s="29">
        <f t="shared" si="67"/>
        <v>15626.811808500002</v>
      </c>
      <c r="Y206" s="29">
        <f t="shared" si="68"/>
        <v>15600</v>
      </c>
      <c r="Z206" s="29">
        <f t="shared" si="78"/>
        <v>18720</v>
      </c>
      <c r="AA206" s="23" t="s">
        <v>71</v>
      </c>
      <c r="AB206" s="28">
        <f t="shared" si="88"/>
        <v>18.399999999999999</v>
      </c>
      <c r="AC206" s="34"/>
      <c r="AD206" s="28">
        <f t="shared" si="69"/>
        <v>1453.6</v>
      </c>
      <c r="AE206" s="42">
        <v>0.27100000000000002</v>
      </c>
      <c r="AF206" s="28">
        <f t="shared" si="70"/>
        <v>393.92559999999997</v>
      </c>
      <c r="AG206" s="42">
        <v>0</v>
      </c>
      <c r="AH206" s="28">
        <f t="shared" si="71"/>
        <v>0</v>
      </c>
      <c r="AI206" s="28">
        <f t="shared" si="72"/>
        <v>1847.5255999999999</v>
      </c>
      <c r="AJ206" s="28">
        <v>0</v>
      </c>
      <c r="AK206" s="42">
        <v>0.03</v>
      </c>
      <c r="AL206" s="28">
        <f t="shared" si="73"/>
        <v>55.425767999999998</v>
      </c>
      <c r="AM206" s="28">
        <f t="shared" si="74"/>
        <v>1902.951368</v>
      </c>
      <c r="AN206" s="42">
        <v>0</v>
      </c>
      <c r="AO206" s="28">
        <f t="shared" si="75"/>
        <v>0</v>
      </c>
      <c r="AP206" s="28">
        <f t="shared" si="76"/>
        <v>1902.951368</v>
      </c>
      <c r="AQ206" s="28">
        <f t="shared" si="77"/>
        <v>1900</v>
      </c>
      <c r="AR206" s="30" t="s">
        <v>59</v>
      </c>
      <c r="AS206" s="23"/>
      <c r="AT206" s="28"/>
      <c r="AU206" s="34"/>
      <c r="AV206" s="28"/>
      <c r="AW206" s="42"/>
      <c r="AX206" s="34"/>
      <c r="AY206" s="43"/>
      <c r="AZ206" s="34"/>
      <c r="BA206" s="34"/>
      <c r="BB206" s="34"/>
      <c r="BC206" s="43"/>
      <c r="BD206" s="34"/>
      <c r="BE206" s="34"/>
      <c r="BF206" s="43"/>
      <c r="BG206" s="34"/>
      <c r="BH206" s="34"/>
      <c r="BI206" s="120"/>
      <c r="BJ206" s="28">
        <f t="shared" si="79"/>
        <v>2280</v>
      </c>
    </row>
    <row r="207" spans="1:62" s="44" customFormat="1" ht="25.5" x14ac:dyDescent="0.25">
      <c r="A207" s="103">
        <v>189</v>
      </c>
      <c r="B207" s="51" t="s">
        <v>133</v>
      </c>
      <c r="C207" s="21" t="s">
        <v>58</v>
      </c>
      <c r="D207" s="21" t="s">
        <v>104</v>
      </c>
      <c r="E207" s="22">
        <v>284</v>
      </c>
      <c r="F207" s="40">
        <f>120+15</f>
        <v>135</v>
      </c>
      <c r="G207" s="47">
        <f t="shared" si="90"/>
        <v>419</v>
      </c>
      <c r="H207" s="50">
        <f t="shared" si="89"/>
        <v>284</v>
      </c>
      <c r="I207" s="28">
        <f t="shared" si="87"/>
        <v>289.78750000000002</v>
      </c>
      <c r="J207" s="28">
        <f t="shared" si="59"/>
        <v>82299.650000000009</v>
      </c>
      <c r="K207" s="41">
        <v>15</v>
      </c>
      <c r="L207" s="28">
        <f t="shared" si="60"/>
        <v>5486.6433333333343</v>
      </c>
      <c r="M207" s="28">
        <v>1329.64</v>
      </c>
      <c r="N207" s="42">
        <v>0.25</v>
      </c>
      <c r="O207" s="28">
        <f t="shared" si="61"/>
        <v>1704.0708333333337</v>
      </c>
      <c r="P207" s="42">
        <v>1.54</v>
      </c>
      <c r="Q207" s="28">
        <f t="shared" si="62"/>
        <v>10497.076333333336</v>
      </c>
      <c r="R207" s="28">
        <f t="shared" si="63"/>
        <v>19017.430500000002</v>
      </c>
      <c r="S207" s="42">
        <v>0.03</v>
      </c>
      <c r="T207" s="28">
        <f t="shared" si="64"/>
        <v>570.52291500000001</v>
      </c>
      <c r="U207" s="28">
        <f t="shared" si="65"/>
        <v>19587.953415000004</v>
      </c>
      <c r="V207" s="42">
        <v>0</v>
      </c>
      <c r="W207" s="28">
        <f t="shared" si="91"/>
        <v>0</v>
      </c>
      <c r="X207" s="29">
        <f t="shared" si="67"/>
        <v>19587.953415000004</v>
      </c>
      <c r="Y207" s="29">
        <f t="shared" si="68"/>
        <v>19600</v>
      </c>
      <c r="Z207" s="29">
        <f t="shared" si="78"/>
        <v>23520</v>
      </c>
      <c r="AA207" s="23" t="s">
        <v>189</v>
      </c>
      <c r="AB207" s="28">
        <f t="shared" si="88"/>
        <v>18.399999999999999</v>
      </c>
      <c r="AC207" s="34"/>
      <c r="AD207" s="28">
        <f t="shared" si="69"/>
        <v>2484</v>
      </c>
      <c r="AE207" s="42">
        <v>0.27100000000000002</v>
      </c>
      <c r="AF207" s="28">
        <f t="shared" si="70"/>
        <v>673.1640000000001</v>
      </c>
      <c r="AG207" s="42">
        <v>0</v>
      </c>
      <c r="AH207" s="28">
        <f t="shared" si="71"/>
        <v>0</v>
      </c>
      <c r="AI207" s="28">
        <f t="shared" si="72"/>
        <v>3157.1640000000002</v>
      </c>
      <c r="AJ207" s="28">
        <v>0</v>
      </c>
      <c r="AK207" s="42">
        <v>0.03</v>
      </c>
      <c r="AL207" s="28">
        <f t="shared" si="73"/>
        <v>94.714920000000006</v>
      </c>
      <c r="AM207" s="28">
        <f t="shared" si="74"/>
        <v>3251.8789200000001</v>
      </c>
      <c r="AN207" s="42">
        <v>0</v>
      </c>
      <c r="AO207" s="28">
        <f t="shared" si="75"/>
        <v>0</v>
      </c>
      <c r="AP207" s="28">
        <f t="shared" si="76"/>
        <v>3251.8789200000001</v>
      </c>
      <c r="AQ207" s="28">
        <f t="shared" si="77"/>
        <v>3300</v>
      </c>
      <c r="AR207" s="30" t="s">
        <v>59</v>
      </c>
      <c r="AS207" s="40"/>
      <c r="AT207" s="28">
        <f>(323.2*0.67)+(96.5*2.3*0.33)</f>
        <v>289.78750000000002</v>
      </c>
      <c r="AU207" s="34"/>
      <c r="AV207" s="28">
        <f>(AT207*AS207)/15</f>
        <v>0</v>
      </c>
      <c r="AW207" s="42">
        <v>0.25</v>
      </c>
      <c r="AX207" s="34">
        <f>AV207*AW207</f>
        <v>0</v>
      </c>
      <c r="AY207" s="43">
        <v>0</v>
      </c>
      <c r="AZ207" s="34">
        <f>AV207*AY207</f>
        <v>0</v>
      </c>
      <c r="BA207" s="34">
        <f>AV207+AX207+AZ207</f>
        <v>0</v>
      </c>
      <c r="BB207" s="34">
        <v>0</v>
      </c>
      <c r="BC207" s="43">
        <v>0.03</v>
      </c>
      <c r="BD207" s="34">
        <f>(BA207+BB207)*BC207</f>
        <v>0</v>
      </c>
      <c r="BE207" s="34">
        <f>BA207+BB207+BD207</f>
        <v>0</v>
      </c>
      <c r="BF207" s="43">
        <v>0</v>
      </c>
      <c r="BG207" s="34">
        <f>BE207*BF207</f>
        <v>0</v>
      </c>
      <c r="BH207" s="34">
        <f>BE207+BG207</f>
        <v>0</v>
      </c>
      <c r="BI207" s="120"/>
      <c r="BJ207" s="28">
        <f t="shared" si="79"/>
        <v>3960</v>
      </c>
    </row>
    <row r="208" spans="1:62" s="46" customFormat="1" ht="15" x14ac:dyDescent="0.25">
      <c r="A208" s="103">
        <v>190</v>
      </c>
      <c r="B208" s="51" t="s">
        <v>134</v>
      </c>
      <c r="C208" s="21" t="s">
        <v>58</v>
      </c>
      <c r="D208" s="21" t="s">
        <v>120</v>
      </c>
      <c r="E208" s="22">
        <v>230</v>
      </c>
      <c r="F208" s="40">
        <v>442</v>
      </c>
      <c r="G208" s="47">
        <f t="shared" si="90"/>
        <v>672</v>
      </c>
      <c r="H208" s="50">
        <f t="shared" si="89"/>
        <v>230</v>
      </c>
      <c r="I208" s="28">
        <f t="shared" si="87"/>
        <v>289.78750000000002</v>
      </c>
      <c r="J208" s="28">
        <f t="shared" si="59"/>
        <v>66651.125</v>
      </c>
      <c r="K208" s="41">
        <v>15</v>
      </c>
      <c r="L208" s="28">
        <f t="shared" si="60"/>
        <v>4443.4083333333338</v>
      </c>
      <c r="M208" s="28">
        <v>1407.85</v>
      </c>
      <c r="N208" s="42">
        <v>0.25</v>
      </c>
      <c r="O208" s="28">
        <f t="shared" si="61"/>
        <v>1462.8145833333333</v>
      </c>
      <c r="P208" s="42">
        <v>1.54</v>
      </c>
      <c r="Q208" s="28">
        <f t="shared" si="62"/>
        <v>9010.9378333333334</v>
      </c>
      <c r="R208" s="28">
        <f t="shared" si="63"/>
        <v>16325.010749999999</v>
      </c>
      <c r="S208" s="42">
        <v>0.03</v>
      </c>
      <c r="T208" s="28">
        <f t="shared" si="64"/>
        <v>489.75032249999998</v>
      </c>
      <c r="U208" s="28">
        <f t="shared" si="65"/>
        <v>16814.761072499998</v>
      </c>
      <c r="V208" s="42">
        <v>0</v>
      </c>
      <c r="W208" s="28">
        <f t="shared" si="91"/>
        <v>0</v>
      </c>
      <c r="X208" s="29">
        <f t="shared" si="67"/>
        <v>16814.761072499998</v>
      </c>
      <c r="Y208" s="29">
        <f t="shared" si="68"/>
        <v>16800</v>
      </c>
      <c r="Z208" s="29">
        <f t="shared" si="78"/>
        <v>20160</v>
      </c>
      <c r="AA208" s="40">
        <v>442</v>
      </c>
      <c r="AB208" s="28">
        <f t="shared" si="88"/>
        <v>18.399999999999999</v>
      </c>
      <c r="AC208" s="34"/>
      <c r="AD208" s="28">
        <f t="shared" si="69"/>
        <v>8132.7999999999993</v>
      </c>
      <c r="AE208" s="42">
        <v>0.27100000000000002</v>
      </c>
      <c r="AF208" s="28">
        <f t="shared" si="70"/>
        <v>2203.9888000000001</v>
      </c>
      <c r="AG208" s="42">
        <v>0</v>
      </c>
      <c r="AH208" s="28">
        <f t="shared" si="71"/>
        <v>0</v>
      </c>
      <c r="AI208" s="28">
        <f t="shared" si="72"/>
        <v>10336.788799999998</v>
      </c>
      <c r="AJ208" s="28">
        <v>0</v>
      </c>
      <c r="AK208" s="42">
        <v>0.03</v>
      </c>
      <c r="AL208" s="28">
        <f t="shared" si="73"/>
        <v>310.10366399999992</v>
      </c>
      <c r="AM208" s="28">
        <f t="shared" si="74"/>
        <v>10646.892463999999</v>
      </c>
      <c r="AN208" s="42">
        <v>0</v>
      </c>
      <c r="AO208" s="28">
        <f t="shared" si="75"/>
        <v>0</v>
      </c>
      <c r="AP208" s="28">
        <f t="shared" si="76"/>
        <v>10646.892463999999</v>
      </c>
      <c r="AQ208" s="28">
        <f t="shared" si="77"/>
        <v>10600</v>
      </c>
      <c r="AR208" s="30" t="s">
        <v>59</v>
      </c>
      <c r="AS208" s="23"/>
      <c r="AT208" s="28"/>
      <c r="AU208" s="34"/>
      <c r="AV208" s="28"/>
      <c r="AW208" s="42"/>
      <c r="AX208" s="34"/>
      <c r="AY208" s="43"/>
      <c r="AZ208" s="34"/>
      <c r="BA208" s="34"/>
      <c r="BB208" s="34"/>
      <c r="BC208" s="43"/>
      <c r="BD208" s="34"/>
      <c r="BE208" s="34"/>
      <c r="BF208" s="43"/>
      <c r="BG208" s="34"/>
      <c r="BH208" s="34"/>
      <c r="BI208" s="120"/>
      <c r="BJ208" s="28">
        <f t="shared" si="79"/>
        <v>12720</v>
      </c>
    </row>
    <row r="209" spans="1:62" s="46" customFormat="1" ht="15" x14ac:dyDescent="0.25">
      <c r="A209" s="103">
        <v>191</v>
      </c>
      <c r="B209" s="51" t="s">
        <v>134</v>
      </c>
      <c r="C209" s="21" t="s">
        <v>60</v>
      </c>
      <c r="D209" s="21" t="s">
        <v>120</v>
      </c>
      <c r="E209" s="21">
        <v>128</v>
      </c>
      <c r="F209" s="23">
        <v>208</v>
      </c>
      <c r="G209" s="47">
        <f t="shared" si="90"/>
        <v>336</v>
      </c>
      <c r="H209" s="50">
        <f t="shared" si="89"/>
        <v>128</v>
      </c>
      <c r="I209" s="28">
        <f t="shared" si="87"/>
        <v>289.78750000000002</v>
      </c>
      <c r="J209" s="28">
        <f t="shared" si="59"/>
        <v>37092.800000000003</v>
      </c>
      <c r="K209" s="41">
        <v>15</v>
      </c>
      <c r="L209" s="28">
        <f t="shared" si="60"/>
        <v>2472.8533333333335</v>
      </c>
      <c r="M209" s="28">
        <v>1355.71</v>
      </c>
      <c r="N209" s="42">
        <v>0.25</v>
      </c>
      <c r="O209" s="28">
        <f t="shared" si="61"/>
        <v>957.14083333333338</v>
      </c>
      <c r="P209" s="42">
        <v>1.54</v>
      </c>
      <c r="Q209" s="28">
        <f t="shared" si="62"/>
        <v>5895.9875333333339</v>
      </c>
      <c r="R209" s="28">
        <f t="shared" si="63"/>
        <v>10681.691699999999</v>
      </c>
      <c r="S209" s="42">
        <v>0.03</v>
      </c>
      <c r="T209" s="28">
        <f t="shared" si="64"/>
        <v>320.45075099999997</v>
      </c>
      <c r="U209" s="28">
        <f t="shared" si="65"/>
        <v>11002.142451</v>
      </c>
      <c r="V209" s="42">
        <v>0</v>
      </c>
      <c r="W209" s="28">
        <f t="shared" si="91"/>
        <v>0</v>
      </c>
      <c r="X209" s="29">
        <f t="shared" si="67"/>
        <v>11002.142451</v>
      </c>
      <c r="Y209" s="29">
        <f t="shared" si="68"/>
        <v>11000</v>
      </c>
      <c r="Z209" s="29">
        <f t="shared" si="78"/>
        <v>13200</v>
      </c>
      <c r="AA209" s="23">
        <v>208</v>
      </c>
      <c r="AB209" s="28">
        <f t="shared" si="88"/>
        <v>18.399999999999999</v>
      </c>
      <c r="AC209" s="34"/>
      <c r="AD209" s="28">
        <f t="shared" si="69"/>
        <v>3827.2</v>
      </c>
      <c r="AE209" s="42">
        <v>0.27100000000000002</v>
      </c>
      <c r="AF209" s="28">
        <f t="shared" si="70"/>
        <v>1037.1712</v>
      </c>
      <c r="AG209" s="42">
        <v>0</v>
      </c>
      <c r="AH209" s="28">
        <f t="shared" si="71"/>
        <v>0</v>
      </c>
      <c r="AI209" s="28">
        <f t="shared" si="72"/>
        <v>4864.3711999999996</v>
      </c>
      <c r="AJ209" s="28">
        <v>0</v>
      </c>
      <c r="AK209" s="42">
        <v>0.03</v>
      </c>
      <c r="AL209" s="28">
        <f t="shared" si="73"/>
        <v>145.93113599999998</v>
      </c>
      <c r="AM209" s="28">
        <f t="shared" si="74"/>
        <v>5010.3023359999997</v>
      </c>
      <c r="AN209" s="42">
        <v>0</v>
      </c>
      <c r="AO209" s="28">
        <f t="shared" si="75"/>
        <v>0</v>
      </c>
      <c r="AP209" s="28">
        <f t="shared" si="76"/>
        <v>5010.3023359999997</v>
      </c>
      <c r="AQ209" s="28">
        <f t="shared" si="77"/>
        <v>5000</v>
      </c>
      <c r="AR209" s="30" t="s">
        <v>59</v>
      </c>
      <c r="AS209" s="23"/>
      <c r="AT209" s="28"/>
      <c r="AU209" s="34"/>
      <c r="AV209" s="28"/>
      <c r="AW209" s="42"/>
      <c r="AX209" s="34"/>
      <c r="AY209" s="43"/>
      <c r="AZ209" s="34"/>
      <c r="BA209" s="34"/>
      <c r="BB209" s="34"/>
      <c r="BC209" s="43"/>
      <c r="BD209" s="34"/>
      <c r="BE209" s="34"/>
      <c r="BF209" s="43"/>
      <c r="BG209" s="34"/>
      <c r="BH209" s="34"/>
      <c r="BI209" s="120"/>
      <c r="BJ209" s="28">
        <f t="shared" si="79"/>
        <v>6000</v>
      </c>
    </row>
    <row r="210" spans="1:62" s="46" customFormat="1" ht="15" x14ac:dyDescent="0.25">
      <c r="A210" s="103">
        <v>192</v>
      </c>
      <c r="B210" s="51" t="s">
        <v>377</v>
      </c>
      <c r="C210" s="21" t="s">
        <v>58</v>
      </c>
      <c r="D210" s="21" t="s">
        <v>104</v>
      </c>
      <c r="E210" s="22">
        <v>170</v>
      </c>
      <c r="F210" s="40">
        <v>95</v>
      </c>
      <c r="G210" s="47">
        <f t="shared" si="90"/>
        <v>265</v>
      </c>
      <c r="H210" s="48">
        <f t="shared" si="89"/>
        <v>170</v>
      </c>
      <c r="I210" s="28">
        <f t="shared" si="87"/>
        <v>289.78750000000002</v>
      </c>
      <c r="J210" s="28">
        <f t="shared" ref="J210:J273" si="92">E210*I210</f>
        <v>49263.875000000007</v>
      </c>
      <c r="K210" s="41">
        <v>15</v>
      </c>
      <c r="L210" s="28">
        <f t="shared" ref="L210:L273" si="93">J210/K210</f>
        <v>3284.2583333333337</v>
      </c>
      <c r="M210" s="28">
        <v>1303.5733333333333</v>
      </c>
      <c r="N210" s="42">
        <v>0.25</v>
      </c>
      <c r="O210" s="28">
        <f t="shared" ref="O210:O273" si="94">(L210+M210)*N210</f>
        <v>1146.9579166666667</v>
      </c>
      <c r="P210" s="42">
        <v>1.54</v>
      </c>
      <c r="Q210" s="28">
        <f t="shared" ref="Q210:Q273" si="95">(L210+M210)*P210</f>
        <v>7065.2607666666672</v>
      </c>
      <c r="R210" s="28">
        <f t="shared" ref="R210:R273" si="96">L210+M210+O210+Q210</f>
        <v>12800.050350000001</v>
      </c>
      <c r="S210" s="42">
        <v>0.03</v>
      </c>
      <c r="T210" s="28">
        <f t="shared" ref="T210:T273" si="97">R210*S210</f>
        <v>384.00151050000005</v>
      </c>
      <c r="U210" s="28">
        <f t="shared" ref="U210:U273" si="98">R210+T210</f>
        <v>13184.051860500002</v>
      </c>
      <c r="V210" s="42">
        <v>0</v>
      </c>
      <c r="W210" s="28">
        <f t="shared" si="91"/>
        <v>0</v>
      </c>
      <c r="X210" s="29">
        <f t="shared" ref="X210:X273" si="99">U210+W210</f>
        <v>13184.051860500002</v>
      </c>
      <c r="Y210" s="29">
        <f t="shared" ref="Y210:Y273" si="100">MROUND(X210,100)</f>
        <v>13200</v>
      </c>
      <c r="Z210" s="29">
        <f t="shared" si="78"/>
        <v>15840</v>
      </c>
      <c r="AA210" s="23" t="s">
        <v>371</v>
      </c>
      <c r="AB210" s="28">
        <f t="shared" si="88"/>
        <v>18.399999999999999</v>
      </c>
      <c r="AC210" s="34"/>
      <c r="AD210" s="28">
        <f t="shared" ref="AD210:AD272" si="101">AB210*AA210</f>
        <v>1747.9999999999998</v>
      </c>
      <c r="AE210" s="42">
        <v>0.27100000000000002</v>
      </c>
      <c r="AF210" s="28">
        <f t="shared" ref="AF210:AF272" si="102">AD210*AE210</f>
        <v>473.70799999999997</v>
      </c>
      <c r="AG210" s="42">
        <v>0</v>
      </c>
      <c r="AH210" s="28">
        <f t="shared" ref="AH210:AH272" si="103">AD210*AG210</f>
        <v>0</v>
      </c>
      <c r="AI210" s="28">
        <f t="shared" ref="AI210:AI272" si="104">AD210+AF210+AH210</f>
        <v>2221.7079999999996</v>
      </c>
      <c r="AJ210" s="28">
        <v>0</v>
      </c>
      <c r="AK210" s="42">
        <v>0.03</v>
      </c>
      <c r="AL210" s="28">
        <f t="shared" ref="AL210:AL273" si="105">(AI210+AJ210)*AK210</f>
        <v>66.651239999999987</v>
      </c>
      <c r="AM210" s="28">
        <f t="shared" ref="AM210:AM273" si="106">AI210+AJ210+AL210</f>
        <v>2288.3592399999998</v>
      </c>
      <c r="AN210" s="42">
        <v>0</v>
      </c>
      <c r="AO210" s="28">
        <f t="shared" ref="AO210:AO272" si="107">AM210*AN210</f>
        <v>0</v>
      </c>
      <c r="AP210" s="28">
        <f t="shared" ref="AP210:AP272" si="108">AM210+AO210</f>
        <v>2288.3592399999998</v>
      </c>
      <c r="AQ210" s="28">
        <f t="shared" ref="AQ210:AQ273" si="109">MROUND(AP210,100)</f>
        <v>2300</v>
      </c>
      <c r="AR210" s="30"/>
      <c r="AS210" s="23"/>
      <c r="AT210" s="28"/>
      <c r="AU210" s="34"/>
      <c r="AV210" s="28"/>
      <c r="AW210" s="42"/>
      <c r="AX210" s="34"/>
      <c r="AY210" s="43"/>
      <c r="AZ210" s="34"/>
      <c r="BA210" s="34"/>
      <c r="BB210" s="34"/>
      <c r="BC210" s="43"/>
      <c r="BD210" s="34"/>
      <c r="BE210" s="34"/>
      <c r="BF210" s="43"/>
      <c r="BG210" s="34"/>
      <c r="BH210" s="34"/>
      <c r="BI210" s="120"/>
      <c r="BJ210" s="28">
        <f t="shared" si="79"/>
        <v>2760</v>
      </c>
    </row>
    <row r="211" spans="1:62" s="46" customFormat="1" ht="15" x14ac:dyDescent="0.25">
      <c r="A211" s="103">
        <v>193</v>
      </c>
      <c r="B211" s="51" t="s">
        <v>377</v>
      </c>
      <c r="C211" s="21" t="s">
        <v>60</v>
      </c>
      <c r="D211" s="21" t="s">
        <v>104</v>
      </c>
      <c r="E211" s="22">
        <v>70</v>
      </c>
      <c r="F211" s="40">
        <v>55</v>
      </c>
      <c r="G211" s="47">
        <f t="shared" si="90"/>
        <v>125</v>
      </c>
      <c r="H211" s="48">
        <f t="shared" si="89"/>
        <v>70</v>
      </c>
      <c r="I211" s="28">
        <f t="shared" si="87"/>
        <v>289.78750000000002</v>
      </c>
      <c r="J211" s="28">
        <f t="shared" si="92"/>
        <v>20285.125</v>
      </c>
      <c r="K211" s="41">
        <v>15</v>
      </c>
      <c r="L211" s="28">
        <f t="shared" si="93"/>
        <v>1352.3416666666667</v>
      </c>
      <c r="M211" s="28">
        <v>1303.5733333333333</v>
      </c>
      <c r="N211" s="42">
        <v>0.25</v>
      </c>
      <c r="O211" s="28">
        <f t="shared" si="94"/>
        <v>663.97874999999999</v>
      </c>
      <c r="P211" s="42">
        <v>1.54</v>
      </c>
      <c r="Q211" s="28">
        <f t="shared" si="95"/>
        <v>4090.1091000000001</v>
      </c>
      <c r="R211" s="28">
        <f t="shared" si="96"/>
        <v>7410.0028500000008</v>
      </c>
      <c r="S211" s="42">
        <v>0.03</v>
      </c>
      <c r="T211" s="28">
        <f t="shared" si="97"/>
        <v>222.30008550000002</v>
      </c>
      <c r="U211" s="28">
        <f t="shared" si="98"/>
        <v>7632.3029355000008</v>
      </c>
      <c r="V211" s="42">
        <v>0</v>
      </c>
      <c r="W211" s="28">
        <f t="shared" si="91"/>
        <v>0</v>
      </c>
      <c r="X211" s="29">
        <f t="shared" si="99"/>
        <v>7632.3029355000008</v>
      </c>
      <c r="Y211" s="29">
        <f t="shared" si="100"/>
        <v>7600</v>
      </c>
      <c r="Z211" s="29">
        <f t="shared" ref="Z211:Z274" si="110">Y211*1.2</f>
        <v>9120</v>
      </c>
      <c r="AA211" s="23" t="s">
        <v>372</v>
      </c>
      <c r="AB211" s="28">
        <f t="shared" si="88"/>
        <v>18.399999999999999</v>
      </c>
      <c r="AC211" s="34"/>
      <c r="AD211" s="28">
        <f t="shared" si="101"/>
        <v>1011.9999999999999</v>
      </c>
      <c r="AE211" s="42">
        <v>0.27100000000000002</v>
      </c>
      <c r="AF211" s="28">
        <f t="shared" si="102"/>
        <v>274.25200000000001</v>
      </c>
      <c r="AG211" s="42">
        <v>0</v>
      </c>
      <c r="AH211" s="28">
        <f t="shared" si="103"/>
        <v>0</v>
      </c>
      <c r="AI211" s="28">
        <f t="shared" si="104"/>
        <v>1286.252</v>
      </c>
      <c r="AJ211" s="28">
        <v>0</v>
      </c>
      <c r="AK211" s="42">
        <v>0.03</v>
      </c>
      <c r="AL211" s="28">
        <f t="shared" si="105"/>
        <v>38.587559999999996</v>
      </c>
      <c r="AM211" s="28">
        <f t="shared" si="106"/>
        <v>1324.8395599999999</v>
      </c>
      <c r="AN211" s="42">
        <v>0</v>
      </c>
      <c r="AO211" s="28">
        <f t="shared" si="107"/>
        <v>0</v>
      </c>
      <c r="AP211" s="28">
        <f t="shared" si="108"/>
        <v>1324.8395599999999</v>
      </c>
      <c r="AQ211" s="28">
        <f t="shared" si="109"/>
        <v>1300</v>
      </c>
      <c r="AR211" s="30"/>
      <c r="AS211" s="23"/>
      <c r="AT211" s="28"/>
      <c r="AU211" s="34"/>
      <c r="AV211" s="28"/>
      <c r="AW211" s="42"/>
      <c r="AX211" s="34"/>
      <c r="AY211" s="43"/>
      <c r="AZ211" s="34"/>
      <c r="BA211" s="34"/>
      <c r="BB211" s="34"/>
      <c r="BC211" s="43"/>
      <c r="BD211" s="34"/>
      <c r="BE211" s="34"/>
      <c r="BF211" s="43"/>
      <c r="BG211" s="34"/>
      <c r="BH211" s="34"/>
      <c r="BI211" s="120"/>
      <c r="BJ211" s="28">
        <f t="shared" ref="BJ211:BJ274" si="111">AQ211*1.2</f>
        <v>1560</v>
      </c>
    </row>
    <row r="212" spans="1:62" s="46" customFormat="1" ht="15" x14ac:dyDescent="0.25">
      <c r="A212" s="103">
        <v>194</v>
      </c>
      <c r="B212" s="51" t="s">
        <v>370</v>
      </c>
      <c r="C212" s="21" t="s">
        <v>58</v>
      </c>
      <c r="D212" s="21" t="s">
        <v>104</v>
      </c>
      <c r="E212" s="22">
        <v>170</v>
      </c>
      <c r="F212" s="40">
        <v>95</v>
      </c>
      <c r="G212" s="47">
        <f t="shared" si="90"/>
        <v>265</v>
      </c>
      <c r="H212" s="50">
        <v>170</v>
      </c>
      <c r="I212" s="28">
        <f t="shared" si="87"/>
        <v>289.78750000000002</v>
      </c>
      <c r="J212" s="28">
        <f t="shared" si="92"/>
        <v>49263.875000000007</v>
      </c>
      <c r="K212" s="41">
        <v>15</v>
      </c>
      <c r="L212" s="28">
        <f t="shared" si="93"/>
        <v>3284.2583333333337</v>
      </c>
      <c r="M212" s="28">
        <v>1303.5733333333333</v>
      </c>
      <c r="N212" s="42">
        <v>0.25</v>
      </c>
      <c r="O212" s="28">
        <f t="shared" si="94"/>
        <v>1146.9579166666667</v>
      </c>
      <c r="P212" s="42">
        <v>1.54</v>
      </c>
      <c r="Q212" s="28">
        <f t="shared" si="95"/>
        <v>7065.2607666666672</v>
      </c>
      <c r="R212" s="28">
        <f t="shared" si="96"/>
        <v>12800.050350000001</v>
      </c>
      <c r="S212" s="42">
        <v>0.03</v>
      </c>
      <c r="T212" s="28">
        <f t="shared" si="97"/>
        <v>384.00151050000005</v>
      </c>
      <c r="U212" s="28">
        <f t="shared" si="98"/>
        <v>13184.051860500002</v>
      </c>
      <c r="V212" s="42">
        <v>0</v>
      </c>
      <c r="W212" s="28">
        <f t="shared" si="91"/>
        <v>0</v>
      </c>
      <c r="X212" s="29">
        <f t="shared" si="99"/>
        <v>13184.051860500002</v>
      </c>
      <c r="Y212" s="29">
        <f t="shared" si="100"/>
        <v>13200</v>
      </c>
      <c r="Z212" s="29">
        <f t="shared" si="110"/>
        <v>15840</v>
      </c>
      <c r="AA212" s="23" t="s">
        <v>371</v>
      </c>
      <c r="AB212" s="28">
        <f t="shared" si="88"/>
        <v>18.399999999999999</v>
      </c>
      <c r="AC212" s="34"/>
      <c r="AD212" s="28">
        <f t="shared" si="101"/>
        <v>1747.9999999999998</v>
      </c>
      <c r="AE212" s="42">
        <v>0.27100000000000002</v>
      </c>
      <c r="AF212" s="28">
        <f t="shared" si="102"/>
        <v>473.70799999999997</v>
      </c>
      <c r="AG212" s="42">
        <v>0</v>
      </c>
      <c r="AH212" s="28">
        <f t="shared" si="103"/>
        <v>0</v>
      </c>
      <c r="AI212" s="28">
        <f t="shared" si="104"/>
        <v>2221.7079999999996</v>
      </c>
      <c r="AJ212" s="28">
        <v>0</v>
      </c>
      <c r="AK212" s="42">
        <v>0.03</v>
      </c>
      <c r="AL212" s="28">
        <f t="shared" si="105"/>
        <v>66.651239999999987</v>
      </c>
      <c r="AM212" s="28">
        <f t="shared" si="106"/>
        <v>2288.3592399999998</v>
      </c>
      <c r="AN212" s="42">
        <v>0</v>
      </c>
      <c r="AO212" s="28">
        <f t="shared" si="107"/>
        <v>0</v>
      </c>
      <c r="AP212" s="28">
        <f t="shared" si="108"/>
        <v>2288.3592399999998</v>
      </c>
      <c r="AQ212" s="28">
        <f t="shared" si="109"/>
        <v>2300</v>
      </c>
      <c r="AR212" s="30"/>
      <c r="AS212" s="23"/>
      <c r="AT212" s="28"/>
      <c r="AU212" s="34"/>
      <c r="AV212" s="28"/>
      <c r="AW212" s="42"/>
      <c r="AX212" s="34"/>
      <c r="AY212" s="43"/>
      <c r="AZ212" s="34"/>
      <c r="BA212" s="34"/>
      <c r="BB212" s="34"/>
      <c r="BC212" s="43"/>
      <c r="BD212" s="34"/>
      <c r="BE212" s="34"/>
      <c r="BF212" s="43"/>
      <c r="BG212" s="34"/>
      <c r="BH212" s="34"/>
      <c r="BI212" s="120"/>
      <c r="BJ212" s="28">
        <f t="shared" si="111"/>
        <v>2760</v>
      </c>
    </row>
    <row r="213" spans="1:62" s="46" customFormat="1" ht="15" x14ac:dyDescent="0.25">
      <c r="A213" s="103">
        <v>195</v>
      </c>
      <c r="B213" s="51" t="s">
        <v>370</v>
      </c>
      <c r="C213" s="21" t="s">
        <v>60</v>
      </c>
      <c r="D213" s="21" t="s">
        <v>104</v>
      </c>
      <c r="E213" s="22">
        <v>70</v>
      </c>
      <c r="F213" s="40">
        <v>55</v>
      </c>
      <c r="G213" s="47">
        <f t="shared" si="90"/>
        <v>125</v>
      </c>
      <c r="H213" s="50">
        <v>70</v>
      </c>
      <c r="I213" s="28">
        <f t="shared" si="87"/>
        <v>289.78750000000002</v>
      </c>
      <c r="J213" s="28">
        <f t="shared" si="92"/>
        <v>20285.125</v>
      </c>
      <c r="K213" s="41">
        <v>15</v>
      </c>
      <c r="L213" s="28">
        <f t="shared" si="93"/>
        <v>1352.3416666666667</v>
      </c>
      <c r="M213" s="28">
        <v>1303.5733333333333</v>
      </c>
      <c r="N213" s="42">
        <v>0.25</v>
      </c>
      <c r="O213" s="28">
        <f t="shared" si="94"/>
        <v>663.97874999999999</v>
      </c>
      <c r="P213" s="42">
        <v>1.54</v>
      </c>
      <c r="Q213" s="28">
        <f t="shared" si="95"/>
        <v>4090.1091000000001</v>
      </c>
      <c r="R213" s="28">
        <f t="shared" si="96"/>
        <v>7410.0028500000008</v>
      </c>
      <c r="S213" s="42">
        <v>0.03</v>
      </c>
      <c r="T213" s="28">
        <f t="shared" si="97"/>
        <v>222.30008550000002</v>
      </c>
      <c r="U213" s="28">
        <f t="shared" si="98"/>
        <v>7632.3029355000008</v>
      </c>
      <c r="V213" s="42">
        <v>0</v>
      </c>
      <c r="W213" s="28">
        <f t="shared" si="91"/>
        <v>0</v>
      </c>
      <c r="X213" s="29">
        <f t="shared" si="99"/>
        <v>7632.3029355000008</v>
      </c>
      <c r="Y213" s="29">
        <f t="shared" si="100"/>
        <v>7600</v>
      </c>
      <c r="Z213" s="29">
        <f t="shared" si="110"/>
        <v>9120</v>
      </c>
      <c r="AA213" s="23" t="s">
        <v>372</v>
      </c>
      <c r="AB213" s="28">
        <f t="shared" si="88"/>
        <v>18.399999999999999</v>
      </c>
      <c r="AC213" s="34"/>
      <c r="AD213" s="28">
        <f t="shared" si="101"/>
        <v>1011.9999999999999</v>
      </c>
      <c r="AE213" s="42">
        <v>0.27100000000000002</v>
      </c>
      <c r="AF213" s="28">
        <f t="shared" si="102"/>
        <v>274.25200000000001</v>
      </c>
      <c r="AG213" s="42">
        <v>0</v>
      </c>
      <c r="AH213" s="28">
        <f t="shared" si="103"/>
        <v>0</v>
      </c>
      <c r="AI213" s="28">
        <f t="shared" si="104"/>
        <v>1286.252</v>
      </c>
      <c r="AJ213" s="28">
        <v>0</v>
      </c>
      <c r="AK213" s="42">
        <v>0.03</v>
      </c>
      <c r="AL213" s="28">
        <f t="shared" si="105"/>
        <v>38.587559999999996</v>
      </c>
      <c r="AM213" s="28">
        <f t="shared" si="106"/>
        <v>1324.8395599999999</v>
      </c>
      <c r="AN213" s="42">
        <v>0</v>
      </c>
      <c r="AO213" s="28">
        <f t="shared" si="107"/>
        <v>0</v>
      </c>
      <c r="AP213" s="28">
        <f t="shared" si="108"/>
        <v>1324.8395599999999</v>
      </c>
      <c r="AQ213" s="28">
        <f t="shared" si="109"/>
        <v>1300</v>
      </c>
      <c r="AR213" s="30"/>
      <c r="AS213" s="23"/>
      <c r="AT213" s="28"/>
      <c r="AU213" s="34"/>
      <c r="AV213" s="28"/>
      <c r="AW213" s="42"/>
      <c r="AX213" s="34"/>
      <c r="AY213" s="43"/>
      <c r="AZ213" s="34"/>
      <c r="BA213" s="34"/>
      <c r="BB213" s="34"/>
      <c r="BC213" s="43"/>
      <c r="BD213" s="34"/>
      <c r="BE213" s="34"/>
      <c r="BF213" s="43"/>
      <c r="BG213" s="34"/>
      <c r="BH213" s="34"/>
      <c r="BI213" s="120"/>
      <c r="BJ213" s="28">
        <f t="shared" si="111"/>
        <v>1560</v>
      </c>
    </row>
    <row r="214" spans="1:62" s="44" customFormat="1" ht="15" x14ac:dyDescent="0.25">
      <c r="A214" s="103">
        <v>196</v>
      </c>
      <c r="B214" s="51" t="s">
        <v>135</v>
      </c>
      <c r="C214" s="21" t="s">
        <v>58</v>
      </c>
      <c r="D214" s="21" t="s">
        <v>104</v>
      </c>
      <c r="E214" s="22">
        <v>330</v>
      </c>
      <c r="F214" s="40">
        <v>344</v>
      </c>
      <c r="G214" s="47">
        <f t="shared" si="90"/>
        <v>674</v>
      </c>
      <c r="H214" s="50">
        <f>E214</f>
        <v>330</v>
      </c>
      <c r="I214" s="28">
        <f t="shared" si="87"/>
        <v>289.78750000000002</v>
      </c>
      <c r="J214" s="28">
        <f t="shared" si="92"/>
        <v>95629.875000000015</v>
      </c>
      <c r="K214" s="41">
        <v>15</v>
      </c>
      <c r="L214" s="28">
        <f t="shared" si="93"/>
        <v>6375.3250000000007</v>
      </c>
      <c r="M214" s="28">
        <v>1381.78</v>
      </c>
      <c r="N214" s="42">
        <v>0.25</v>
      </c>
      <c r="O214" s="28">
        <f t="shared" si="94"/>
        <v>1939.2762500000001</v>
      </c>
      <c r="P214" s="42">
        <v>1.54</v>
      </c>
      <c r="Q214" s="28">
        <f t="shared" si="95"/>
        <v>11945.941700000001</v>
      </c>
      <c r="R214" s="28">
        <f t="shared" si="96"/>
        <v>21642.322950000002</v>
      </c>
      <c r="S214" s="42">
        <v>0.03</v>
      </c>
      <c r="T214" s="28">
        <f t="shared" si="97"/>
        <v>649.26968850000003</v>
      </c>
      <c r="U214" s="28">
        <f t="shared" si="98"/>
        <v>22291.592638500002</v>
      </c>
      <c r="V214" s="42">
        <v>0</v>
      </c>
      <c r="W214" s="28">
        <f t="shared" si="91"/>
        <v>0</v>
      </c>
      <c r="X214" s="29">
        <f t="shared" si="99"/>
        <v>22291.592638500002</v>
      </c>
      <c r="Y214" s="29">
        <f t="shared" si="100"/>
        <v>22300</v>
      </c>
      <c r="Z214" s="29">
        <f t="shared" si="110"/>
        <v>26760</v>
      </c>
      <c r="AA214" s="40">
        <v>264</v>
      </c>
      <c r="AB214" s="28">
        <f t="shared" si="88"/>
        <v>18.399999999999999</v>
      </c>
      <c r="AC214" s="34"/>
      <c r="AD214" s="28">
        <f t="shared" si="101"/>
        <v>4857.5999999999995</v>
      </c>
      <c r="AE214" s="42">
        <v>0.27100000000000002</v>
      </c>
      <c r="AF214" s="28">
        <f t="shared" si="102"/>
        <v>1316.4096</v>
      </c>
      <c r="AG214" s="42">
        <v>0</v>
      </c>
      <c r="AH214" s="28">
        <f t="shared" si="103"/>
        <v>0</v>
      </c>
      <c r="AI214" s="28">
        <f t="shared" si="104"/>
        <v>6174.0095999999994</v>
      </c>
      <c r="AJ214" s="28">
        <v>0</v>
      </c>
      <c r="AK214" s="42">
        <v>0.03</v>
      </c>
      <c r="AL214" s="28">
        <f t="shared" si="105"/>
        <v>185.22028799999998</v>
      </c>
      <c r="AM214" s="28">
        <f t="shared" si="106"/>
        <v>6359.2298879999998</v>
      </c>
      <c r="AN214" s="42">
        <v>0</v>
      </c>
      <c r="AO214" s="28">
        <f t="shared" si="107"/>
        <v>0</v>
      </c>
      <c r="AP214" s="28">
        <f t="shared" si="108"/>
        <v>6359.2298879999998</v>
      </c>
      <c r="AQ214" s="28">
        <f t="shared" si="109"/>
        <v>6400</v>
      </c>
      <c r="AR214" s="30" t="s">
        <v>59</v>
      </c>
      <c r="AS214" s="23" t="s">
        <v>299</v>
      </c>
      <c r="AT214" s="28">
        <f t="shared" ref="AT214:AT215" si="112">(323.2*0.67)+(96.5*2.3*0.33)</f>
        <v>289.78750000000002</v>
      </c>
      <c r="AU214" s="37"/>
      <c r="AV214" s="28">
        <f>(AT214*AS214)/15</f>
        <v>1545.5333333333333</v>
      </c>
      <c r="AW214" s="42">
        <v>0.25</v>
      </c>
      <c r="AX214" s="34">
        <f>AV214*AW214</f>
        <v>386.38333333333333</v>
      </c>
      <c r="AY214" s="43">
        <v>0</v>
      </c>
      <c r="AZ214" s="34">
        <f>AV214*AY214</f>
        <v>0</v>
      </c>
      <c r="BA214" s="34">
        <f>AV214+AX214+AZ214</f>
        <v>1931.9166666666665</v>
      </c>
      <c r="BB214" s="34">
        <v>0</v>
      </c>
      <c r="BC214" s="43">
        <v>0.03</v>
      </c>
      <c r="BD214" s="34">
        <f>(BA214+BB214)*BC214</f>
        <v>57.957499999999996</v>
      </c>
      <c r="BE214" s="34">
        <f>BA214+BB214+BD214</f>
        <v>1989.8741666666665</v>
      </c>
      <c r="BF214" s="43">
        <v>0</v>
      </c>
      <c r="BG214" s="34">
        <f>BE214*BF214</f>
        <v>0</v>
      </c>
      <c r="BH214" s="34">
        <f>BE214+BG214</f>
        <v>1989.8741666666665</v>
      </c>
      <c r="BI214" s="120">
        <f>MROUND(BH214,100)</f>
        <v>2000</v>
      </c>
      <c r="BJ214" s="28">
        <f t="shared" si="111"/>
        <v>7680</v>
      </c>
    </row>
    <row r="215" spans="1:62" s="44" customFormat="1" ht="15" x14ac:dyDescent="0.25">
      <c r="A215" s="103">
        <v>197</v>
      </c>
      <c r="B215" s="51" t="s">
        <v>135</v>
      </c>
      <c r="C215" s="21" t="s">
        <v>60</v>
      </c>
      <c r="D215" s="21" t="s">
        <v>104</v>
      </c>
      <c r="E215" s="22">
        <v>274</v>
      </c>
      <c r="F215" s="40">
        <v>344</v>
      </c>
      <c r="G215" s="47">
        <f t="shared" si="90"/>
        <v>618</v>
      </c>
      <c r="H215" s="50">
        <f>E215</f>
        <v>274</v>
      </c>
      <c r="I215" s="28">
        <f t="shared" si="87"/>
        <v>289.78750000000002</v>
      </c>
      <c r="J215" s="28">
        <f t="shared" si="92"/>
        <v>79401.775000000009</v>
      </c>
      <c r="K215" s="41">
        <v>15</v>
      </c>
      <c r="L215" s="28">
        <f t="shared" si="93"/>
        <v>5293.4516666666668</v>
      </c>
      <c r="M215" s="28">
        <v>1381.78</v>
      </c>
      <c r="N215" s="42">
        <v>0.25</v>
      </c>
      <c r="O215" s="28">
        <f t="shared" si="94"/>
        <v>1668.8079166666666</v>
      </c>
      <c r="P215" s="42">
        <v>1.54</v>
      </c>
      <c r="Q215" s="28">
        <f t="shared" si="95"/>
        <v>10279.856766666666</v>
      </c>
      <c r="R215" s="28">
        <f t="shared" si="96"/>
        <v>18623.896349999999</v>
      </c>
      <c r="S215" s="42">
        <v>0.03</v>
      </c>
      <c r="T215" s="28">
        <f t="shared" si="97"/>
        <v>558.71689049999998</v>
      </c>
      <c r="U215" s="28">
        <f t="shared" si="98"/>
        <v>19182.613240499999</v>
      </c>
      <c r="V215" s="42">
        <v>0</v>
      </c>
      <c r="W215" s="28">
        <f t="shared" si="91"/>
        <v>0</v>
      </c>
      <c r="X215" s="29">
        <f t="shared" si="99"/>
        <v>19182.613240499999</v>
      </c>
      <c r="Y215" s="29">
        <f t="shared" si="100"/>
        <v>19200</v>
      </c>
      <c r="Z215" s="29">
        <f t="shared" si="110"/>
        <v>23040</v>
      </c>
      <c r="AA215" s="40">
        <v>264</v>
      </c>
      <c r="AB215" s="28">
        <f t="shared" si="88"/>
        <v>18.399999999999999</v>
      </c>
      <c r="AC215" s="34"/>
      <c r="AD215" s="28">
        <f t="shared" si="101"/>
        <v>4857.5999999999995</v>
      </c>
      <c r="AE215" s="42">
        <v>0.27100000000000002</v>
      </c>
      <c r="AF215" s="28">
        <f t="shared" si="102"/>
        <v>1316.4096</v>
      </c>
      <c r="AG215" s="42">
        <v>0</v>
      </c>
      <c r="AH215" s="28">
        <f t="shared" si="103"/>
        <v>0</v>
      </c>
      <c r="AI215" s="28">
        <f t="shared" si="104"/>
        <v>6174.0095999999994</v>
      </c>
      <c r="AJ215" s="28">
        <v>0</v>
      </c>
      <c r="AK215" s="42">
        <v>0.03</v>
      </c>
      <c r="AL215" s="28">
        <f t="shared" si="105"/>
        <v>185.22028799999998</v>
      </c>
      <c r="AM215" s="28">
        <f t="shared" si="106"/>
        <v>6359.2298879999998</v>
      </c>
      <c r="AN215" s="42">
        <v>0</v>
      </c>
      <c r="AO215" s="28">
        <f t="shared" si="107"/>
        <v>0</v>
      </c>
      <c r="AP215" s="28">
        <f t="shared" si="108"/>
        <v>6359.2298879999998</v>
      </c>
      <c r="AQ215" s="28">
        <f t="shared" si="109"/>
        <v>6400</v>
      </c>
      <c r="AR215" s="30" t="s">
        <v>59</v>
      </c>
      <c r="AS215" s="23" t="s">
        <v>299</v>
      </c>
      <c r="AT215" s="28">
        <f t="shared" si="112"/>
        <v>289.78750000000002</v>
      </c>
      <c r="AU215" s="37"/>
      <c r="AV215" s="28">
        <f>(AT215*AS215)/15</f>
        <v>1545.5333333333333</v>
      </c>
      <c r="AW215" s="42">
        <v>0.25</v>
      </c>
      <c r="AX215" s="34">
        <f>AV215*AW215</f>
        <v>386.38333333333333</v>
      </c>
      <c r="AY215" s="43">
        <v>0</v>
      </c>
      <c r="AZ215" s="34">
        <f>AV215*AY215</f>
        <v>0</v>
      </c>
      <c r="BA215" s="34">
        <f>AV215+AX215+AZ215</f>
        <v>1931.9166666666665</v>
      </c>
      <c r="BB215" s="34">
        <v>0</v>
      </c>
      <c r="BC215" s="43">
        <v>0.03</v>
      </c>
      <c r="BD215" s="34">
        <f>(BA215+BB215)*BC215</f>
        <v>57.957499999999996</v>
      </c>
      <c r="BE215" s="34">
        <f>BA215+BB215+BD215</f>
        <v>1989.8741666666665</v>
      </c>
      <c r="BF215" s="43">
        <v>0</v>
      </c>
      <c r="BG215" s="34">
        <f>BE215*BF215</f>
        <v>0</v>
      </c>
      <c r="BH215" s="34">
        <f>BE215+BG215</f>
        <v>1989.8741666666665</v>
      </c>
      <c r="BI215" s="120">
        <f>MROUND(BH215,100)</f>
        <v>2000</v>
      </c>
      <c r="BJ215" s="28">
        <f t="shared" si="111"/>
        <v>7680</v>
      </c>
    </row>
    <row r="216" spans="1:62" s="39" customFormat="1" ht="15" x14ac:dyDescent="0.25">
      <c r="A216" s="103">
        <v>198</v>
      </c>
      <c r="B216" s="51" t="s">
        <v>136</v>
      </c>
      <c r="C216" s="21" t="s">
        <v>58</v>
      </c>
      <c r="D216" s="21" t="s">
        <v>88</v>
      </c>
      <c r="E216" s="22">
        <f>113+395</f>
        <v>508</v>
      </c>
      <c r="F216" s="40">
        <f>22+146</f>
        <v>168</v>
      </c>
      <c r="G216" s="40">
        <f t="shared" si="90"/>
        <v>676</v>
      </c>
      <c r="H216" s="50">
        <f>E216</f>
        <v>508</v>
      </c>
      <c r="I216" s="28">
        <f t="shared" si="87"/>
        <v>289.78750000000002</v>
      </c>
      <c r="J216" s="28">
        <f t="shared" si="92"/>
        <v>147212.05000000002</v>
      </c>
      <c r="K216" s="41">
        <v>15</v>
      </c>
      <c r="L216" s="28">
        <f t="shared" si="93"/>
        <v>9814.1366666666672</v>
      </c>
      <c r="M216" s="28">
        <v>1329.64</v>
      </c>
      <c r="N216" s="42">
        <v>0.25</v>
      </c>
      <c r="O216" s="28">
        <f t="shared" si="94"/>
        <v>2785.9441666666667</v>
      </c>
      <c r="P216" s="42">
        <v>1.54</v>
      </c>
      <c r="Q216" s="28">
        <f t="shared" si="95"/>
        <v>17161.416066666668</v>
      </c>
      <c r="R216" s="28">
        <f t="shared" si="96"/>
        <v>31091.136900000001</v>
      </c>
      <c r="S216" s="42">
        <v>0.03</v>
      </c>
      <c r="T216" s="28">
        <f t="shared" si="97"/>
        <v>932.73410699999999</v>
      </c>
      <c r="U216" s="28">
        <f t="shared" si="98"/>
        <v>32023.871007000002</v>
      </c>
      <c r="V216" s="42">
        <v>0</v>
      </c>
      <c r="W216" s="28">
        <f t="shared" si="91"/>
        <v>0</v>
      </c>
      <c r="X216" s="29">
        <f t="shared" si="99"/>
        <v>32023.871007000002</v>
      </c>
      <c r="Y216" s="29">
        <f t="shared" si="100"/>
        <v>32000</v>
      </c>
      <c r="Z216" s="29">
        <f t="shared" si="110"/>
        <v>38400</v>
      </c>
      <c r="AA216" s="40">
        <v>168</v>
      </c>
      <c r="AB216" s="28">
        <f t="shared" si="88"/>
        <v>18.399999999999999</v>
      </c>
      <c r="AC216" s="34"/>
      <c r="AD216" s="28">
        <f t="shared" si="101"/>
        <v>3091.2</v>
      </c>
      <c r="AE216" s="42">
        <v>0.27100000000000002</v>
      </c>
      <c r="AF216" s="28">
        <f t="shared" si="102"/>
        <v>837.71519999999998</v>
      </c>
      <c r="AG216" s="42">
        <v>0</v>
      </c>
      <c r="AH216" s="28">
        <f t="shared" si="103"/>
        <v>0</v>
      </c>
      <c r="AI216" s="28">
        <f t="shared" si="104"/>
        <v>3928.9151999999999</v>
      </c>
      <c r="AJ216" s="28">
        <v>0</v>
      </c>
      <c r="AK216" s="42">
        <v>0.03</v>
      </c>
      <c r="AL216" s="28">
        <f t="shared" si="105"/>
        <v>117.86745599999999</v>
      </c>
      <c r="AM216" s="28">
        <f t="shared" si="106"/>
        <v>4046.7826559999999</v>
      </c>
      <c r="AN216" s="42">
        <v>0</v>
      </c>
      <c r="AO216" s="28">
        <f t="shared" si="107"/>
        <v>0</v>
      </c>
      <c r="AP216" s="28">
        <f t="shared" si="108"/>
        <v>4046.7826559999999</v>
      </c>
      <c r="AQ216" s="28">
        <f t="shared" si="109"/>
        <v>4000</v>
      </c>
      <c r="AR216" s="30" t="s">
        <v>59</v>
      </c>
      <c r="AS216" s="23"/>
      <c r="AT216" s="28"/>
      <c r="AU216" s="37"/>
      <c r="AV216" s="28"/>
      <c r="AW216" s="42"/>
      <c r="AX216" s="34"/>
      <c r="AY216" s="43"/>
      <c r="AZ216" s="34"/>
      <c r="BA216" s="34"/>
      <c r="BB216" s="34"/>
      <c r="BC216" s="43"/>
      <c r="BD216" s="34"/>
      <c r="BE216" s="34"/>
      <c r="BF216" s="43"/>
      <c r="BG216" s="34"/>
      <c r="BH216" s="34"/>
      <c r="BI216" s="120"/>
      <c r="BJ216" s="28">
        <f t="shared" si="111"/>
        <v>4800</v>
      </c>
    </row>
    <row r="217" spans="1:62" s="46" customFormat="1" ht="15" x14ac:dyDescent="0.25">
      <c r="A217" s="103">
        <v>199</v>
      </c>
      <c r="B217" s="51" t="s">
        <v>438</v>
      </c>
      <c r="C217" s="21" t="s">
        <v>60</v>
      </c>
      <c r="D217" s="21" t="s">
        <v>63</v>
      </c>
      <c r="E217" s="21" t="s">
        <v>328</v>
      </c>
      <c r="F217" s="23" t="s">
        <v>241</v>
      </c>
      <c r="G217" s="47">
        <f t="shared" si="90"/>
        <v>142</v>
      </c>
      <c r="H217" s="50">
        <v>72</v>
      </c>
      <c r="I217" s="28">
        <f t="shared" si="87"/>
        <v>289.78750000000002</v>
      </c>
      <c r="J217" s="28">
        <f t="shared" si="92"/>
        <v>20864.7</v>
      </c>
      <c r="K217" s="41">
        <v>15</v>
      </c>
      <c r="L217" s="28">
        <f t="shared" si="93"/>
        <v>1390.98</v>
      </c>
      <c r="M217" s="28">
        <v>1303.57</v>
      </c>
      <c r="N217" s="42">
        <v>0.25</v>
      </c>
      <c r="O217" s="28">
        <f t="shared" si="94"/>
        <v>673.63750000000005</v>
      </c>
      <c r="P217" s="42">
        <v>1.54</v>
      </c>
      <c r="Q217" s="28">
        <f t="shared" si="95"/>
        <v>4149.607</v>
      </c>
      <c r="R217" s="28">
        <f t="shared" si="96"/>
        <v>7517.7945</v>
      </c>
      <c r="S217" s="42">
        <v>0.03</v>
      </c>
      <c r="T217" s="28">
        <f t="shared" si="97"/>
        <v>225.53383499999998</v>
      </c>
      <c r="U217" s="28">
        <f t="shared" si="98"/>
        <v>7743.3283350000002</v>
      </c>
      <c r="V217" s="42">
        <v>0</v>
      </c>
      <c r="W217" s="28">
        <f t="shared" si="91"/>
        <v>0</v>
      </c>
      <c r="X217" s="29">
        <f t="shared" si="99"/>
        <v>7743.3283350000002</v>
      </c>
      <c r="Y217" s="29">
        <f t="shared" si="100"/>
        <v>7700</v>
      </c>
      <c r="Z217" s="29">
        <f t="shared" si="110"/>
        <v>9240</v>
      </c>
      <c r="AA217" s="23" t="s">
        <v>241</v>
      </c>
      <c r="AB217" s="28">
        <f t="shared" si="88"/>
        <v>18.399999999999999</v>
      </c>
      <c r="AC217" s="34"/>
      <c r="AD217" s="28">
        <f t="shared" si="101"/>
        <v>1288</v>
      </c>
      <c r="AE217" s="42">
        <v>0.27100000000000002</v>
      </c>
      <c r="AF217" s="28">
        <f t="shared" si="102"/>
        <v>349.048</v>
      </c>
      <c r="AG217" s="42">
        <v>0</v>
      </c>
      <c r="AH217" s="28">
        <f t="shared" si="103"/>
        <v>0</v>
      </c>
      <c r="AI217" s="28">
        <f t="shared" si="104"/>
        <v>1637.048</v>
      </c>
      <c r="AJ217" s="28">
        <v>0</v>
      </c>
      <c r="AK217" s="42">
        <v>0.03</v>
      </c>
      <c r="AL217" s="28">
        <f t="shared" si="105"/>
        <v>49.111440000000002</v>
      </c>
      <c r="AM217" s="28">
        <f t="shared" si="106"/>
        <v>1686.1594399999999</v>
      </c>
      <c r="AN217" s="42">
        <v>0</v>
      </c>
      <c r="AO217" s="28">
        <f t="shared" si="107"/>
        <v>0</v>
      </c>
      <c r="AP217" s="28">
        <f t="shared" si="108"/>
        <v>1686.1594399999999</v>
      </c>
      <c r="AQ217" s="28">
        <f t="shared" si="109"/>
        <v>1700</v>
      </c>
      <c r="AR217" s="30" t="s">
        <v>59</v>
      </c>
      <c r="AS217" s="23"/>
      <c r="AT217" s="28"/>
      <c r="AU217" s="34"/>
      <c r="AV217" s="34"/>
      <c r="AW217" s="42"/>
      <c r="AX217" s="34"/>
      <c r="AY217" s="43"/>
      <c r="AZ217" s="34"/>
      <c r="BA217" s="34"/>
      <c r="BB217" s="34"/>
      <c r="BC217" s="42"/>
      <c r="BD217" s="34"/>
      <c r="BE217" s="34"/>
      <c r="BF217" s="43"/>
      <c r="BG217" s="34"/>
      <c r="BH217" s="34"/>
      <c r="BI217" s="120"/>
      <c r="BJ217" s="28">
        <f t="shared" si="111"/>
        <v>2040</v>
      </c>
    </row>
    <row r="218" spans="1:62" s="46" customFormat="1" ht="15" x14ac:dyDescent="0.25">
      <c r="A218" s="103">
        <v>200</v>
      </c>
      <c r="B218" s="51" t="s">
        <v>438</v>
      </c>
      <c r="C218" s="21" t="s">
        <v>61</v>
      </c>
      <c r="D218" s="21" t="s">
        <v>38</v>
      </c>
      <c r="E218" s="21" t="s">
        <v>53</v>
      </c>
      <c r="F218" s="23" t="s">
        <v>51</v>
      </c>
      <c r="G218" s="47">
        <f t="shared" si="90"/>
        <v>66</v>
      </c>
      <c r="H218" s="50">
        <v>34</v>
      </c>
      <c r="I218" s="28">
        <f t="shared" si="87"/>
        <v>289.78750000000002</v>
      </c>
      <c r="J218" s="28">
        <f t="shared" si="92"/>
        <v>9852.7750000000015</v>
      </c>
      <c r="K218" s="41">
        <v>15</v>
      </c>
      <c r="L218" s="28">
        <f t="shared" si="93"/>
        <v>656.8516666666668</v>
      </c>
      <c r="M218" s="28">
        <v>1303.57</v>
      </c>
      <c r="N218" s="42">
        <v>0.25</v>
      </c>
      <c r="O218" s="28">
        <f t="shared" si="94"/>
        <v>490.10541666666666</v>
      </c>
      <c r="P218" s="42">
        <v>1.54</v>
      </c>
      <c r="Q218" s="28">
        <f t="shared" si="95"/>
        <v>3019.0493666666666</v>
      </c>
      <c r="R218" s="28">
        <f t="shared" si="96"/>
        <v>5469.5764500000005</v>
      </c>
      <c r="S218" s="42">
        <v>0.03</v>
      </c>
      <c r="T218" s="28">
        <f t="shared" si="97"/>
        <v>164.08729350000002</v>
      </c>
      <c r="U218" s="28">
        <f t="shared" si="98"/>
        <v>5633.6637435000002</v>
      </c>
      <c r="V218" s="42">
        <v>0</v>
      </c>
      <c r="W218" s="28">
        <f t="shared" si="91"/>
        <v>0</v>
      </c>
      <c r="X218" s="29">
        <f t="shared" si="99"/>
        <v>5633.6637435000002</v>
      </c>
      <c r="Y218" s="29">
        <f t="shared" si="100"/>
        <v>5600</v>
      </c>
      <c r="Z218" s="29">
        <f t="shared" si="110"/>
        <v>6720</v>
      </c>
      <c r="AA218" s="23" t="s">
        <v>51</v>
      </c>
      <c r="AB218" s="28">
        <f t="shared" si="88"/>
        <v>18.399999999999999</v>
      </c>
      <c r="AC218" s="34"/>
      <c r="AD218" s="28">
        <f t="shared" si="101"/>
        <v>588.79999999999995</v>
      </c>
      <c r="AE218" s="42">
        <v>0.27100000000000002</v>
      </c>
      <c r="AF218" s="28">
        <f t="shared" si="102"/>
        <v>159.56479999999999</v>
      </c>
      <c r="AG218" s="42">
        <v>0</v>
      </c>
      <c r="AH218" s="28">
        <f t="shared" si="103"/>
        <v>0</v>
      </c>
      <c r="AI218" s="28">
        <f t="shared" si="104"/>
        <v>748.36479999999995</v>
      </c>
      <c r="AJ218" s="28">
        <v>0</v>
      </c>
      <c r="AK218" s="42">
        <v>0.03</v>
      </c>
      <c r="AL218" s="28">
        <f t="shared" si="105"/>
        <v>22.450943999999996</v>
      </c>
      <c r="AM218" s="28">
        <f t="shared" si="106"/>
        <v>770.815744</v>
      </c>
      <c r="AN218" s="42">
        <v>0</v>
      </c>
      <c r="AO218" s="28">
        <f t="shared" si="107"/>
        <v>0</v>
      </c>
      <c r="AP218" s="28">
        <f t="shared" si="108"/>
        <v>770.815744</v>
      </c>
      <c r="AQ218" s="28">
        <f t="shared" si="109"/>
        <v>800</v>
      </c>
      <c r="AR218" s="30"/>
      <c r="AS218" s="23"/>
      <c r="AT218" s="28"/>
      <c r="AU218" s="34"/>
      <c r="AV218" s="34"/>
      <c r="AW218" s="42"/>
      <c r="AX218" s="34"/>
      <c r="AY218" s="43"/>
      <c r="AZ218" s="34"/>
      <c r="BA218" s="34"/>
      <c r="BB218" s="34"/>
      <c r="BC218" s="42"/>
      <c r="BD218" s="34"/>
      <c r="BE218" s="34"/>
      <c r="BF218" s="43"/>
      <c r="BG218" s="34"/>
      <c r="BH218" s="34"/>
      <c r="BI218" s="120"/>
      <c r="BJ218" s="28">
        <f t="shared" si="111"/>
        <v>960</v>
      </c>
    </row>
    <row r="219" spans="1:62" s="44" customFormat="1" ht="15" x14ac:dyDescent="0.25">
      <c r="A219" s="103">
        <v>201</v>
      </c>
      <c r="B219" s="51" t="s">
        <v>504</v>
      </c>
      <c r="C219" s="21" t="s">
        <v>60</v>
      </c>
      <c r="D219" s="22">
        <v>4</v>
      </c>
      <c r="E219" s="22">
        <v>8</v>
      </c>
      <c r="F219" s="40">
        <v>8</v>
      </c>
      <c r="G219" s="47">
        <f t="shared" si="90"/>
        <v>16</v>
      </c>
      <c r="H219" s="50">
        <f t="shared" ref="H219:H237" si="113">E219</f>
        <v>8</v>
      </c>
      <c r="I219" s="28">
        <f t="shared" si="87"/>
        <v>289.78750000000002</v>
      </c>
      <c r="J219" s="28">
        <f t="shared" si="92"/>
        <v>2318.3000000000002</v>
      </c>
      <c r="K219" s="41">
        <v>10</v>
      </c>
      <c r="L219" s="28">
        <f t="shared" si="93"/>
        <v>231.83</v>
      </c>
      <c r="M219" s="28">
        <v>657.17</v>
      </c>
      <c r="N219" s="42">
        <v>0.25</v>
      </c>
      <c r="O219" s="28">
        <f t="shared" si="94"/>
        <v>222.25</v>
      </c>
      <c r="P219" s="42">
        <v>1.54</v>
      </c>
      <c r="Q219" s="28">
        <f t="shared" si="95"/>
        <v>1369.06</v>
      </c>
      <c r="R219" s="28">
        <f t="shared" si="96"/>
        <v>2480.31</v>
      </c>
      <c r="S219" s="42">
        <v>0.03</v>
      </c>
      <c r="T219" s="28">
        <f t="shared" si="97"/>
        <v>74.409300000000002</v>
      </c>
      <c r="U219" s="28">
        <f t="shared" si="98"/>
        <v>2554.7192999999997</v>
      </c>
      <c r="V219" s="42">
        <v>0</v>
      </c>
      <c r="W219" s="28">
        <f t="shared" si="91"/>
        <v>0</v>
      </c>
      <c r="X219" s="29">
        <f t="shared" si="99"/>
        <v>2554.7192999999997</v>
      </c>
      <c r="Y219" s="29">
        <f t="shared" si="100"/>
        <v>2600</v>
      </c>
      <c r="Z219" s="29">
        <f t="shared" si="110"/>
        <v>3120</v>
      </c>
      <c r="AA219" s="40">
        <v>8</v>
      </c>
      <c r="AB219" s="28">
        <f t="shared" si="88"/>
        <v>18.399999999999999</v>
      </c>
      <c r="AC219" s="34"/>
      <c r="AD219" s="28">
        <f t="shared" si="101"/>
        <v>147.19999999999999</v>
      </c>
      <c r="AE219" s="42">
        <v>0.27100000000000002</v>
      </c>
      <c r="AF219" s="28">
        <f t="shared" si="102"/>
        <v>39.891199999999998</v>
      </c>
      <c r="AG219" s="42">
        <v>0</v>
      </c>
      <c r="AH219" s="28">
        <f t="shared" si="103"/>
        <v>0</v>
      </c>
      <c r="AI219" s="28">
        <f t="shared" si="104"/>
        <v>187.09119999999999</v>
      </c>
      <c r="AJ219" s="28">
        <v>0</v>
      </c>
      <c r="AK219" s="42">
        <v>0.03</v>
      </c>
      <c r="AL219" s="28">
        <f t="shared" si="105"/>
        <v>5.6127359999999991</v>
      </c>
      <c r="AM219" s="28">
        <f t="shared" si="106"/>
        <v>192.703936</v>
      </c>
      <c r="AN219" s="42">
        <v>0</v>
      </c>
      <c r="AO219" s="28">
        <f t="shared" si="107"/>
        <v>0</v>
      </c>
      <c r="AP219" s="28">
        <f t="shared" si="108"/>
        <v>192.703936</v>
      </c>
      <c r="AQ219" s="28">
        <f t="shared" si="109"/>
        <v>200</v>
      </c>
      <c r="AR219" s="30" t="s">
        <v>59</v>
      </c>
      <c r="AS219" s="23"/>
      <c r="AT219" s="28"/>
      <c r="AU219" s="34"/>
      <c r="AV219" s="34"/>
      <c r="AW219" s="42"/>
      <c r="AX219" s="34"/>
      <c r="AY219" s="43"/>
      <c r="AZ219" s="34"/>
      <c r="BA219" s="34"/>
      <c r="BB219" s="34"/>
      <c r="BC219" s="42"/>
      <c r="BD219" s="34"/>
      <c r="BE219" s="34"/>
      <c r="BF219" s="43"/>
      <c r="BG219" s="34"/>
      <c r="BH219" s="34"/>
      <c r="BI219" s="120"/>
      <c r="BJ219" s="28">
        <f t="shared" si="111"/>
        <v>240</v>
      </c>
    </row>
    <row r="220" spans="1:62" s="46" customFormat="1" ht="15" x14ac:dyDescent="0.25">
      <c r="A220" s="103">
        <v>202</v>
      </c>
      <c r="B220" s="51" t="s">
        <v>137</v>
      </c>
      <c r="C220" s="21" t="s">
        <v>58</v>
      </c>
      <c r="D220" s="22">
        <v>2</v>
      </c>
      <c r="E220" s="22">
        <v>216</v>
      </c>
      <c r="F220" s="23">
        <v>432</v>
      </c>
      <c r="G220" s="47">
        <f t="shared" si="90"/>
        <v>648</v>
      </c>
      <c r="H220" s="50">
        <f t="shared" si="113"/>
        <v>216</v>
      </c>
      <c r="I220" s="28">
        <f t="shared" si="87"/>
        <v>289.78750000000002</v>
      </c>
      <c r="J220" s="28">
        <f t="shared" si="92"/>
        <v>62594.100000000006</v>
      </c>
      <c r="K220" s="41">
        <v>15</v>
      </c>
      <c r="L220" s="28">
        <f t="shared" si="93"/>
        <v>4172.9400000000005</v>
      </c>
      <c r="M220" s="28">
        <v>1407.85</v>
      </c>
      <c r="N220" s="42">
        <v>0.25</v>
      </c>
      <c r="O220" s="28">
        <f t="shared" si="94"/>
        <v>1395.1975000000002</v>
      </c>
      <c r="P220" s="42">
        <v>1.54</v>
      </c>
      <c r="Q220" s="28">
        <f t="shared" si="95"/>
        <v>8594.4166000000023</v>
      </c>
      <c r="R220" s="28">
        <f t="shared" si="96"/>
        <v>15570.404100000003</v>
      </c>
      <c r="S220" s="42">
        <v>0.03</v>
      </c>
      <c r="T220" s="28">
        <f t="shared" si="97"/>
        <v>467.11212300000011</v>
      </c>
      <c r="U220" s="28">
        <f t="shared" si="98"/>
        <v>16037.516223000004</v>
      </c>
      <c r="V220" s="42">
        <v>0</v>
      </c>
      <c r="W220" s="28">
        <f t="shared" si="91"/>
        <v>0</v>
      </c>
      <c r="X220" s="29">
        <f t="shared" si="99"/>
        <v>16037.516223000004</v>
      </c>
      <c r="Y220" s="29">
        <f t="shared" si="100"/>
        <v>16000</v>
      </c>
      <c r="Z220" s="29">
        <f t="shared" si="110"/>
        <v>19200</v>
      </c>
      <c r="AA220" s="23">
        <v>432</v>
      </c>
      <c r="AB220" s="28">
        <f t="shared" si="88"/>
        <v>18.399999999999999</v>
      </c>
      <c r="AC220" s="34"/>
      <c r="AD220" s="28">
        <f t="shared" si="101"/>
        <v>7948.7999999999993</v>
      </c>
      <c r="AE220" s="42">
        <v>0.27100000000000002</v>
      </c>
      <c r="AF220" s="28">
        <f t="shared" si="102"/>
        <v>2154.1248000000001</v>
      </c>
      <c r="AG220" s="42">
        <v>0</v>
      </c>
      <c r="AH220" s="28">
        <f t="shared" si="103"/>
        <v>0</v>
      </c>
      <c r="AI220" s="28">
        <f t="shared" si="104"/>
        <v>10102.924799999999</v>
      </c>
      <c r="AJ220" s="28">
        <v>0</v>
      </c>
      <c r="AK220" s="42">
        <v>0.03</v>
      </c>
      <c r="AL220" s="28">
        <f t="shared" si="105"/>
        <v>303.08774399999993</v>
      </c>
      <c r="AM220" s="28">
        <f t="shared" si="106"/>
        <v>10406.012543999999</v>
      </c>
      <c r="AN220" s="42">
        <v>0</v>
      </c>
      <c r="AO220" s="28">
        <f t="shared" si="107"/>
        <v>0</v>
      </c>
      <c r="AP220" s="28">
        <f t="shared" si="108"/>
        <v>10406.012543999999</v>
      </c>
      <c r="AQ220" s="28">
        <f t="shared" si="109"/>
        <v>10400</v>
      </c>
      <c r="AR220" s="30" t="s">
        <v>59</v>
      </c>
      <c r="AS220" s="23"/>
      <c r="AT220" s="28"/>
      <c r="AU220" s="34"/>
      <c r="AV220" s="34"/>
      <c r="AW220" s="42"/>
      <c r="AX220" s="34"/>
      <c r="AY220" s="43"/>
      <c r="AZ220" s="34"/>
      <c r="BA220" s="34"/>
      <c r="BB220" s="34"/>
      <c r="BC220" s="42"/>
      <c r="BD220" s="34"/>
      <c r="BE220" s="34"/>
      <c r="BF220" s="43"/>
      <c r="BG220" s="34"/>
      <c r="BH220" s="34"/>
      <c r="BI220" s="120"/>
      <c r="BJ220" s="28">
        <f t="shared" si="111"/>
        <v>12480</v>
      </c>
    </row>
    <row r="221" spans="1:62" s="46" customFormat="1" ht="15" x14ac:dyDescent="0.25">
      <c r="A221" s="103">
        <v>203</v>
      </c>
      <c r="B221" s="51" t="s">
        <v>137</v>
      </c>
      <c r="C221" s="21" t="s">
        <v>60</v>
      </c>
      <c r="D221" s="22">
        <v>2</v>
      </c>
      <c r="E221" s="22">
        <v>112</v>
      </c>
      <c r="F221" s="23">
        <v>216</v>
      </c>
      <c r="G221" s="47">
        <f t="shared" si="90"/>
        <v>328</v>
      </c>
      <c r="H221" s="50">
        <f t="shared" si="113"/>
        <v>112</v>
      </c>
      <c r="I221" s="28">
        <f t="shared" si="87"/>
        <v>289.78750000000002</v>
      </c>
      <c r="J221" s="28">
        <f t="shared" si="92"/>
        <v>32456.200000000004</v>
      </c>
      <c r="K221" s="41">
        <v>15</v>
      </c>
      <c r="L221" s="28">
        <f t="shared" si="93"/>
        <v>2163.7466666666669</v>
      </c>
      <c r="M221" s="28">
        <v>1355.71</v>
      </c>
      <c r="N221" s="42">
        <v>0.25</v>
      </c>
      <c r="O221" s="28">
        <f t="shared" si="94"/>
        <v>879.86416666666673</v>
      </c>
      <c r="P221" s="42">
        <v>1.54</v>
      </c>
      <c r="Q221" s="28">
        <f t="shared" si="95"/>
        <v>5419.9632666666676</v>
      </c>
      <c r="R221" s="28">
        <f t="shared" si="96"/>
        <v>9819.2841000000008</v>
      </c>
      <c r="S221" s="42">
        <v>0.03</v>
      </c>
      <c r="T221" s="28">
        <f t="shared" si="97"/>
        <v>294.57852300000002</v>
      </c>
      <c r="U221" s="28">
        <f t="shared" si="98"/>
        <v>10113.862623000001</v>
      </c>
      <c r="V221" s="42">
        <v>0</v>
      </c>
      <c r="W221" s="28">
        <f t="shared" si="91"/>
        <v>0</v>
      </c>
      <c r="X221" s="29">
        <f t="shared" si="99"/>
        <v>10113.862623000001</v>
      </c>
      <c r="Y221" s="29">
        <f t="shared" si="100"/>
        <v>10100</v>
      </c>
      <c r="Z221" s="29">
        <f t="shared" si="110"/>
        <v>12120</v>
      </c>
      <c r="AA221" s="23">
        <v>216</v>
      </c>
      <c r="AB221" s="28">
        <f t="shared" si="88"/>
        <v>18.399999999999999</v>
      </c>
      <c r="AC221" s="34"/>
      <c r="AD221" s="28">
        <f t="shared" si="101"/>
        <v>3974.3999999999996</v>
      </c>
      <c r="AE221" s="42">
        <v>0.27100000000000002</v>
      </c>
      <c r="AF221" s="28">
        <f t="shared" si="102"/>
        <v>1077.0624</v>
      </c>
      <c r="AG221" s="42">
        <v>0</v>
      </c>
      <c r="AH221" s="28">
        <f t="shared" si="103"/>
        <v>0</v>
      </c>
      <c r="AI221" s="28">
        <f t="shared" si="104"/>
        <v>5051.4623999999994</v>
      </c>
      <c r="AJ221" s="28">
        <v>0</v>
      </c>
      <c r="AK221" s="42">
        <v>0.03</v>
      </c>
      <c r="AL221" s="28">
        <f t="shared" si="105"/>
        <v>151.54387199999996</v>
      </c>
      <c r="AM221" s="28">
        <f t="shared" si="106"/>
        <v>5203.0062719999996</v>
      </c>
      <c r="AN221" s="42">
        <v>0</v>
      </c>
      <c r="AO221" s="28">
        <f t="shared" si="107"/>
        <v>0</v>
      </c>
      <c r="AP221" s="28">
        <f t="shared" si="108"/>
        <v>5203.0062719999996</v>
      </c>
      <c r="AQ221" s="28">
        <f t="shared" si="109"/>
        <v>5200</v>
      </c>
      <c r="AR221" s="30" t="s">
        <v>59</v>
      </c>
      <c r="AS221" s="23"/>
      <c r="AT221" s="28"/>
      <c r="AU221" s="34"/>
      <c r="AV221" s="34"/>
      <c r="AW221" s="42"/>
      <c r="AX221" s="34"/>
      <c r="AY221" s="43"/>
      <c r="AZ221" s="34"/>
      <c r="BA221" s="34"/>
      <c r="BB221" s="34"/>
      <c r="BC221" s="42"/>
      <c r="BD221" s="34"/>
      <c r="BE221" s="34"/>
      <c r="BF221" s="43"/>
      <c r="BG221" s="34"/>
      <c r="BH221" s="34"/>
      <c r="BI221" s="120"/>
      <c r="BJ221" s="28">
        <f t="shared" si="111"/>
        <v>6240</v>
      </c>
    </row>
    <row r="222" spans="1:62" s="46" customFormat="1" ht="15" x14ac:dyDescent="0.25">
      <c r="A222" s="103">
        <v>204</v>
      </c>
      <c r="B222" s="51" t="s">
        <v>137</v>
      </c>
      <c r="C222" s="21" t="s">
        <v>61</v>
      </c>
      <c r="D222" s="21" t="s">
        <v>73</v>
      </c>
      <c r="E222" s="22">
        <v>58</v>
      </c>
      <c r="F222" s="23">
        <v>216</v>
      </c>
      <c r="G222" s="47">
        <f t="shared" si="90"/>
        <v>274</v>
      </c>
      <c r="H222" s="50">
        <f t="shared" si="113"/>
        <v>58</v>
      </c>
      <c r="I222" s="28">
        <f t="shared" si="87"/>
        <v>289.78750000000002</v>
      </c>
      <c r="J222" s="28">
        <f t="shared" si="92"/>
        <v>16807.675000000003</v>
      </c>
      <c r="K222" s="41">
        <v>15</v>
      </c>
      <c r="L222" s="28">
        <f t="shared" si="93"/>
        <v>1120.5116666666668</v>
      </c>
      <c r="M222" s="28">
        <v>1355.71</v>
      </c>
      <c r="N222" s="42">
        <v>0.25</v>
      </c>
      <c r="O222" s="28">
        <f t="shared" si="94"/>
        <v>619.0554166666667</v>
      </c>
      <c r="P222" s="42">
        <v>1.54</v>
      </c>
      <c r="Q222" s="28">
        <f t="shared" si="95"/>
        <v>3813.381366666667</v>
      </c>
      <c r="R222" s="28">
        <f t="shared" si="96"/>
        <v>6908.6584500000008</v>
      </c>
      <c r="S222" s="42">
        <v>0.03</v>
      </c>
      <c r="T222" s="28">
        <f t="shared" si="97"/>
        <v>207.25975350000002</v>
      </c>
      <c r="U222" s="28">
        <f t="shared" si="98"/>
        <v>7115.9182035000013</v>
      </c>
      <c r="V222" s="42">
        <v>0</v>
      </c>
      <c r="W222" s="28">
        <f t="shared" si="91"/>
        <v>0</v>
      </c>
      <c r="X222" s="29">
        <f t="shared" si="99"/>
        <v>7115.9182035000013</v>
      </c>
      <c r="Y222" s="29">
        <f t="shared" si="100"/>
        <v>7100</v>
      </c>
      <c r="Z222" s="29">
        <f t="shared" si="110"/>
        <v>8520</v>
      </c>
      <c r="AA222" s="23">
        <v>216</v>
      </c>
      <c r="AB222" s="28">
        <f t="shared" si="88"/>
        <v>18.399999999999999</v>
      </c>
      <c r="AC222" s="34"/>
      <c r="AD222" s="28">
        <f t="shared" si="101"/>
        <v>3974.3999999999996</v>
      </c>
      <c r="AE222" s="42">
        <v>0.27100000000000002</v>
      </c>
      <c r="AF222" s="28">
        <f t="shared" si="102"/>
        <v>1077.0624</v>
      </c>
      <c r="AG222" s="42">
        <v>0</v>
      </c>
      <c r="AH222" s="28">
        <f t="shared" si="103"/>
        <v>0</v>
      </c>
      <c r="AI222" s="28">
        <f t="shared" si="104"/>
        <v>5051.4623999999994</v>
      </c>
      <c r="AJ222" s="28">
        <v>0</v>
      </c>
      <c r="AK222" s="42">
        <v>0.03</v>
      </c>
      <c r="AL222" s="28">
        <f t="shared" si="105"/>
        <v>151.54387199999996</v>
      </c>
      <c r="AM222" s="28">
        <f t="shared" si="106"/>
        <v>5203.0062719999996</v>
      </c>
      <c r="AN222" s="42">
        <v>0</v>
      </c>
      <c r="AO222" s="28">
        <f t="shared" si="107"/>
        <v>0</v>
      </c>
      <c r="AP222" s="28">
        <f t="shared" si="108"/>
        <v>5203.0062719999996</v>
      </c>
      <c r="AQ222" s="28">
        <f t="shared" si="109"/>
        <v>5200</v>
      </c>
      <c r="AR222" s="30" t="s">
        <v>59</v>
      </c>
      <c r="AS222" s="23"/>
      <c r="AT222" s="28"/>
      <c r="AU222" s="34"/>
      <c r="AV222" s="34"/>
      <c r="AW222" s="42"/>
      <c r="AX222" s="34"/>
      <c r="AY222" s="43"/>
      <c r="AZ222" s="34"/>
      <c r="BA222" s="34"/>
      <c r="BB222" s="34"/>
      <c r="BC222" s="42"/>
      <c r="BD222" s="34"/>
      <c r="BE222" s="34"/>
      <c r="BF222" s="43"/>
      <c r="BG222" s="34"/>
      <c r="BH222" s="34"/>
      <c r="BI222" s="120"/>
      <c r="BJ222" s="28">
        <f t="shared" si="111"/>
        <v>6240</v>
      </c>
    </row>
    <row r="223" spans="1:62" s="46" customFormat="1" ht="15" x14ac:dyDescent="0.25">
      <c r="A223" s="103">
        <v>205</v>
      </c>
      <c r="B223" s="51" t="s">
        <v>138</v>
      </c>
      <c r="C223" s="21" t="s">
        <v>58</v>
      </c>
      <c r="D223" s="22">
        <v>2</v>
      </c>
      <c r="E223" s="21">
        <v>304</v>
      </c>
      <c r="F223" s="23">
        <v>336</v>
      </c>
      <c r="G223" s="47">
        <f t="shared" si="90"/>
        <v>640</v>
      </c>
      <c r="H223" s="50">
        <f t="shared" si="113"/>
        <v>304</v>
      </c>
      <c r="I223" s="28">
        <f t="shared" si="87"/>
        <v>289.78750000000002</v>
      </c>
      <c r="J223" s="28">
        <f t="shared" si="92"/>
        <v>88095.400000000009</v>
      </c>
      <c r="K223" s="41">
        <v>15</v>
      </c>
      <c r="L223" s="28">
        <f t="shared" si="93"/>
        <v>5873.0266666666676</v>
      </c>
      <c r="M223" s="28">
        <v>1381.78</v>
      </c>
      <c r="N223" s="42">
        <v>0.25</v>
      </c>
      <c r="O223" s="28">
        <f t="shared" si="94"/>
        <v>1813.7016666666668</v>
      </c>
      <c r="P223" s="42">
        <v>1.54</v>
      </c>
      <c r="Q223" s="28">
        <f t="shared" si="95"/>
        <v>11172.402266666668</v>
      </c>
      <c r="R223" s="28">
        <f t="shared" si="96"/>
        <v>20240.910600000003</v>
      </c>
      <c r="S223" s="42">
        <v>0.03</v>
      </c>
      <c r="T223" s="28">
        <f t="shared" si="97"/>
        <v>607.22731800000008</v>
      </c>
      <c r="U223" s="28">
        <f t="shared" si="98"/>
        <v>20848.137918000004</v>
      </c>
      <c r="V223" s="42">
        <v>0</v>
      </c>
      <c r="W223" s="28">
        <f t="shared" si="91"/>
        <v>0</v>
      </c>
      <c r="X223" s="29">
        <f t="shared" si="99"/>
        <v>20848.137918000004</v>
      </c>
      <c r="Y223" s="29">
        <f t="shared" si="100"/>
        <v>20800</v>
      </c>
      <c r="Z223" s="29">
        <f t="shared" si="110"/>
        <v>24960</v>
      </c>
      <c r="AA223" s="23">
        <v>336</v>
      </c>
      <c r="AB223" s="28">
        <f t="shared" si="88"/>
        <v>18.399999999999999</v>
      </c>
      <c r="AC223" s="34"/>
      <c r="AD223" s="28">
        <f t="shared" si="101"/>
        <v>6182.4</v>
      </c>
      <c r="AE223" s="42">
        <v>0.27100000000000002</v>
      </c>
      <c r="AF223" s="28">
        <f t="shared" si="102"/>
        <v>1675.4304</v>
      </c>
      <c r="AG223" s="42">
        <v>0</v>
      </c>
      <c r="AH223" s="28">
        <f t="shared" si="103"/>
        <v>0</v>
      </c>
      <c r="AI223" s="28">
        <f t="shared" si="104"/>
        <v>7857.8303999999998</v>
      </c>
      <c r="AJ223" s="28">
        <v>0</v>
      </c>
      <c r="AK223" s="42">
        <v>0.03</v>
      </c>
      <c r="AL223" s="28">
        <f t="shared" si="105"/>
        <v>235.73491199999998</v>
      </c>
      <c r="AM223" s="28">
        <f t="shared" si="106"/>
        <v>8093.5653119999997</v>
      </c>
      <c r="AN223" s="42">
        <v>0</v>
      </c>
      <c r="AO223" s="28">
        <f t="shared" si="107"/>
        <v>0</v>
      </c>
      <c r="AP223" s="28">
        <f t="shared" si="108"/>
        <v>8093.5653119999997</v>
      </c>
      <c r="AQ223" s="28">
        <f t="shared" si="109"/>
        <v>8100</v>
      </c>
      <c r="AR223" s="30" t="s">
        <v>59</v>
      </c>
      <c r="AS223" s="23"/>
      <c r="AT223" s="28"/>
      <c r="AU223" s="34"/>
      <c r="AV223" s="34"/>
      <c r="AW223" s="42"/>
      <c r="AX223" s="34"/>
      <c r="AY223" s="43"/>
      <c r="AZ223" s="34"/>
      <c r="BA223" s="34"/>
      <c r="BB223" s="34"/>
      <c r="BC223" s="42"/>
      <c r="BD223" s="34"/>
      <c r="BE223" s="34"/>
      <c r="BF223" s="43"/>
      <c r="BG223" s="34"/>
      <c r="BH223" s="34"/>
      <c r="BI223" s="120"/>
      <c r="BJ223" s="28">
        <f t="shared" si="111"/>
        <v>9720</v>
      </c>
    </row>
    <row r="224" spans="1:62" s="46" customFormat="1" ht="15" x14ac:dyDescent="0.25">
      <c r="A224" s="103">
        <v>206</v>
      </c>
      <c r="B224" s="51" t="s">
        <v>138</v>
      </c>
      <c r="C224" s="21" t="s">
        <v>60</v>
      </c>
      <c r="D224" s="22">
        <v>2</v>
      </c>
      <c r="E224" s="21">
        <v>152</v>
      </c>
      <c r="F224" s="23">
        <v>168</v>
      </c>
      <c r="G224" s="47">
        <f t="shared" si="90"/>
        <v>320</v>
      </c>
      <c r="H224" s="50">
        <f t="shared" si="113"/>
        <v>152</v>
      </c>
      <c r="I224" s="28">
        <f t="shared" ref="I224:I255" si="114">(323.2*0.67)+(96.5*2.3*0.33)</f>
        <v>289.78750000000002</v>
      </c>
      <c r="J224" s="28">
        <f t="shared" si="92"/>
        <v>44047.700000000004</v>
      </c>
      <c r="K224" s="41">
        <v>15</v>
      </c>
      <c r="L224" s="28">
        <f t="shared" si="93"/>
        <v>2936.5133333333338</v>
      </c>
      <c r="M224" s="28">
        <v>1329.64</v>
      </c>
      <c r="N224" s="42">
        <v>0.25</v>
      </c>
      <c r="O224" s="28">
        <f t="shared" si="94"/>
        <v>1066.5383333333334</v>
      </c>
      <c r="P224" s="42">
        <v>1.54</v>
      </c>
      <c r="Q224" s="28">
        <f t="shared" si="95"/>
        <v>6569.8761333333341</v>
      </c>
      <c r="R224" s="28">
        <f t="shared" si="96"/>
        <v>11902.567800000001</v>
      </c>
      <c r="S224" s="42">
        <v>0.03</v>
      </c>
      <c r="T224" s="28">
        <f t="shared" si="97"/>
        <v>357.07703400000003</v>
      </c>
      <c r="U224" s="28">
        <f t="shared" si="98"/>
        <v>12259.644834000001</v>
      </c>
      <c r="V224" s="42">
        <v>0</v>
      </c>
      <c r="W224" s="28">
        <f t="shared" si="91"/>
        <v>0</v>
      </c>
      <c r="X224" s="29">
        <f t="shared" si="99"/>
        <v>12259.644834000001</v>
      </c>
      <c r="Y224" s="29">
        <f t="shared" si="100"/>
        <v>12300</v>
      </c>
      <c r="Z224" s="29">
        <f t="shared" si="110"/>
        <v>14760</v>
      </c>
      <c r="AA224" s="23">
        <v>168</v>
      </c>
      <c r="AB224" s="28">
        <f t="shared" ref="AB224:AB255" si="115">8*2.3</f>
        <v>18.399999999999999</v>
      </c>
      <c r="AC224" s="34"/>
      <c r="AD224" s="28">
        <f t="shared" si="101"/>
        <v>3091.2</v>
      </c>
      <c r="AE224" s="42">
        <v>0.27100000000000002</v>
      </c>
      <c r="AF224" s="28">
        <f t="shared" si="102"/>
        <v>837.71519999999998</v>
      </c>
      <c r="AG224" s="42">
        <v>0</v>
      </c>
      <c r="AH224" s="28">
        <f t="shared" si="103"/>
        <v>0</v>
      </c>
      <c r="AI224" s="28">
        <f t="shared" si="104"/>
        <v>3928.9151999999999</v>
      </c>
      <c r="AJ224" s="28">
        <v>0</v>
      </c>
      <c r="AK224" s="42">
        <v>0.03</v>
      </c>
      <c r="AL224" s="28">
        <f t="shared" si="105"/>
        <v>117.86745599999999</v>
      </c>
      <c r="AM224" s="28">
        <f t="shared" si="106"/>
        <v>4046.7826559999999</v>
      </c>
      <c r="AN224" s="42">
        <v>0</v>
      </c>
      <c r="AO224" s="28">
        <f t="shared" si="107"/>
        <v>0</v>
      </c>
      <c r="AP224" s="28">
        <f t="shared" si="108"/>
        <v>4046.7826559999999</v>
      </c>
      <c r="AQ224" s="28">
        <f t="shared" si="109"/>
        <v>4000</v>
      </c>
      <c r="AR224" s="30" t="s">
        <v>59</v>
      </c>
      <c r="AS224" s="23"/>
      <c r="AT224" s="28"/>
      <c r="AU224" s="34"/>
      <c r="AV224" s="34"/>
      <c r="AW224" s="42"/>
      <c r="AX224" s="34"/>
      <c r="AY224" s="43"/>
      <c r="AZ224" s="34"/>
      <c r="BA224" s="34"/>
      <c r="BB224" s="34"/>
      <c r="BC224" s="42"/>
      <c r="BD224" s="34"/>
      <c r="BE224" s="34"/>
      <c r="BF224" s="43"/>
      <c r="BG224" s="34"/>
      <c r="BH224" s="34"/>
      <c r="BI224" s="120"/>
      <c r="BJ224" s="28">
        <f t="shared" si="111"/>
        <v>4800</v>
      </c>
    </row>
    <row r="225" spans="1:62" s="46" customFormat="1" ht="15" x14ac:dyDescent="0.25">
      <c r="A225" s="103">
        <v>207</v>
      </c>
      <c r="B225" s="51" t="s">
        <v>138</v>
      </c>
      <c r="C225" s="21" t="s">
        <v>61</v>
      </c>
      <c r="D225" s="21" t="s">
        <v>73</v>
      </c>
      <c r="E225" s="21">
        <v>120</v>
      </c>
      <c r="F225" s="23">
        <v>224</v>
      </c>
      <c r="G225" s="47">
        <f t="shared" si="90"/>
        <v>344</v>
      </c>
      <c r="H225" s="50">
        <f t="shared" si="113"/>
        <v>120</v>
      </c>
      <c r="I225" s="28">
        <f t="shared" si="114"/>
        <v>289.78750000000002</v>
      </c>
      <c r="J225" s="28">
        <f t="shared" si="92"/>
        <v>34774.5</v>
      </c>
      <c r="K225" s="41">
        <v>15</v>
      </c>
      <c r="L225" s="28">
        <f t="shared" si="93"/>
        <v>2318.3000000000002</v>
      </c>
      <c r="M225" s="28">
        <v>1355.71</v>
      </c>
      <c r="N225" s="42">
        <v>0.25</v>
      </c>
      <c r="O225" s="28">
        <f t="shared" si="94"/>
        <v>918.50250000000005</v>
      </c>
      <c r="P225" s="42">
        <v>1.54</v>
      </c>
      <c r="Q225" s="28">
        <f t="shared" si="95"/>
        <v>5657.9754000000003</v>
      </c>
      <c r="R225" s="28">
        <f t="shared" si="96"/>
        <v>10250.4879</v>
      </c>
      <c r="S225" s="42">
        <v>0.03</v>
      </c>
      <c r="T225" s="28">
        <f t="shared" si="97"/>
        <v>307.51463699999999</v>
      </c>
      <c r="U225" s="28">
        <f t="shared" si="98"/>
        <v>10558.002537</v>
      </c>
      <c r="V225" s="42">
        <v>0</v>
      </c>
      <c r="W225" s="28">
        <f t="shared" si="91"/>
        <v>0</v>
      </c>
      <c r="X225" s="29">
        <f t="shared" si="99"/>
        <v>10558.002537</v>
      </c>
      <c r="Y225" s="29">
        <f t="shared" si="100"/>
        <v>10600</v>
      </c>
      <c r="Z225" s="29">
        <f t="shared" si="110"/>
        <v>12720</v>
      </c>
      <c r="AA225" s="23">
        <v>224</v>
      </c>
      <c r="AB225" s="28">
        <f t="shared" si="115"/>
        <v>18.399999999999999</v>
      </c>
      <c r="AC225" s="34"/>
      <c r="AD225" s="28">
        <f t="shared" si="101"/>
        <v>4121.5999999999995</v>
      </c>
      <c r="AE225" s="42">
        <v>0.27100000000000002</v>
      </c>
      <c r="AF225" s="28">
        <f t="shared" si="102"/>
        <v>1116.9535999999998</v>
      </c>
      <c r="AG225" s="42">
        <v>0</v>
      </c>
      <c r="AH225" s="28">
        <f t="shared" si="103"/>
        <v>0</v>
      </c>
      <c r="AI225" s="28">
        <f t="shared" si="104"/>
        <v>5238.5535999999993</v>
      </c>
      <c r="AJ225" s="28">
        <v>0</v>
      </c>
      <c r="AK225" s="42">
        <v>0.03</v>
      </c>
      <c r="AL225" s="28">
        <f t="shared" si="105"/>
        <v>157.15660799999998</v>
      </c>
      <c r="AM225" s="28">
        <f t="shared" si="106"/>
        <v>5395.7102079999995</v>
      </c>
      <c r="AN225" s="42">
        <v>0</v>
      </c>
      <c r="AO225" s="28">
        <f t="shared" si="107"/>
        <v>0</v>
      </c>
      <c r="AP225" s="28">
        <f t="shared" si="108"/>
        <v>5395.7102079999995</v>
      </c>
      <c r="AQ225" s="28">
        <f t="shared" si="109"/>
        <v>5400</v>
      </c>
      <c r="AR225" s="30" t="s">
        <v>59</v>
      </c>
      <c r="AS225" s="23"/>
      <c r="AT225" s="28"/>
      <c r="AU225" s="34"/>
      <c r="AV225" s="34"/>
      <c r="AW225" s="42"/>
      <c r="AX225" s="34"/>
      <c r="AY225" s="43"/>
      <c r="AZ225" s="34"/>
      <c r="BA225" s="34"/>
      <c r="BB225" s="34"/>
      <c r="BC225" s="42"/>
      <c r="BD225" s="34"/>
      <c r="BE225" s="34"/>
      <c r="BF225" s="43"/>
      <c r="BG225" s="34"/>
      <c r="BH225" s="34"/>
      <c r="BI225" s="120"/>
      <c r="BJ225" s="28">
        <f t="shared" si="111"/>
        <v>6480</v>
      </c>
    </row>
    <row r="226" spans="1:62" s="46" customFormat="1" ht="15" x14ac:dyDescent="0.25">
      <c r="A226" s="103">
        <v>208</v>
      </c>
      <c r="B226" s="51" t="s">
        <v>138</v>
      </c>
      <c r="C226" s="21" t="s">
        <v>61</v>
      </c>
      <c r="D226" s="21" t="s">
        <v>74</v>
      </c>
      <c r="E226" s="21">
        <v>80</v>
      </c>
      <c r="F226" s="23">
        <v>192</v>
      </c>
      <c r="G226" s="47">
        <f t="shared" si="90"/>
        <v>272</v>
      </c>
      <c r="H226" s="50">
        <f t="shared" si="113"/>
        <v>80</v>
      </c>
      <c r="I226" s="28">
        <f t="shared" si="114"/>
        <v>289.78750000000002</v>
      </c>
      <c r="J226" s="28">
        <f t="shared" si="92"/>
        <v>23183</v>
      </c>
      <c r="K226" s="41">
        <v>15</v>
      </c>
      <c r="L226" s="28">
        <f t="shared" si="93"/>
        <v>1545.5333333333333</v>
      </c>
      <c r="M226" s="28">
        <v>1329.64</v>
      </c>
      <c r="N226" s="42">
        <v>0.25</v>
      </c>
      <c r="O226" s="28">
        <f t="shared" si="94"/>
        <v>718.79333333333329</v>
      </c>
      <c r="P226" s="42">
        <v>1.54</v>
      </c>
      <c r="Q226" s="28">
        <f t="shared" si="95"/>
        <v>4427.7669333333333</v>
      </c>
      <c r="R226" s="28">
        <f t="shared" si="96"/>
        <v>8021.7335999999996</v>
      </c>
      <c r="S226" s="42">
        <v>0.03</v>
      </c>
      <c r="T226" s="28">
        <f t="shared" si="97"/>
        <v>240.65200799999997</v>
      </c>
      <c r="U226" s="28">
        <f t="shared" si="98"/>
        <v>8262.3856079999987</v>
      </c>
      <c r="V226" s="42">
        <v>0</v>
      </c>
      <c r="W226" s="28">
        <f t="shared" si="91"/>
        <v>0</v>
      </c>
      <c r="X226" s="29">
        <f t="shared" si="99"/>
        <v>8262.3856079999987</v>
      </c>
      <c r="Y226" s="29">
        <f t="shared" si="100"/>
        <v>8300</v>
      </c>
      <c r="Z226" s="29">
        <f t="shared" si="110"/>
        <v>9960</v>
      </c>
      <c r="AA226" s="23">
        <v>192</v>
      </c>
      <c r="AB226" s="28">
        <f t="shared" si="115"/>
        <v>18.399999999999999</v>
      </c>
      <c r="AC226" s="34"/>
      <c r="AD226" s="28">
        <f t="shared" si="101"/>
        <v>3532.7999999999997</v>
      </c>
      <c r="AE226" s="42">
        <v>0.27100000000000002</v>
      </c>
      <c r="AF226" s="28">
        <f t="shared" si="102"/>
        <v>957.38879999999995</v>
      </c>
      <c r="AG226" s="42">
        <v>0</v>
      </c>
      <c r="AH226" s="28">
        <f t="shared" si="103"/>
        <v>0</v>
      </c>
      <c r="AI226" s="28">
        <f t="shared" si="104"/>
        <v>4490.1887999999999</v>
      </c>
      <c r="AJ226" s="28">
        <v>0</v>
      </c>
      <c r="AK226" s="42">
        <v>0.03</v>
      </c>
      <c r="AL226" s="28">
        <f t="shared" si="105"/>
        <v>134.70566399999998</v>
      </c>
      <c r="AM226" s="28">
        <f t="shared" si="106"/>
        <v>4624.894464</v>
      </c>
      <c r="AN226" s="42">
        <v>0</v>
      </c>
      <c r="AO226" s="28">
        <f t="shared" si="107"/>
        <v>0</v>
      </c>
      <c r="AP226" s="28">
        <f t="shared" si="108"/>
        <v>4624.894464</v>
      </c>
      <c r="AQ226" s="28">
        <f t="shared" si="109"/>
        <v>4600</v>
      </c>
      <c r="AR226" s="30" t="s">
        <v>59</v>
      </c>
      <c r="AS226" s="23"/>
      <c r="AT226" s="28"/>
      <c r="AU226" s="34"/>
      <c r="AV226" s="34"/>
      <c r="AW226" s="42"/>
      <c r="AX226" s="34"/>
      <c r="AY226" s="43"/>
      <c r="AZ226" s="34"/>
      <c r="BA226" s="34"/>
      <c r="BB226" s="34"/>
      <c r="BC226" s="42"/>
      <c r="BD226" s="34"/>
      <c r="BE226" s="34"/>
      <c r="BF226" s="43"/>
      <c r="BG226" s="34"/>
      <c r="BH226" s="34"/>
      <c r="BI226" s="120"/>
      <c r="BJ226" s="28">
        <f t="shared" si="111"/>
        <v>5520</v>
      </c>
    </row>
    <row r="227" spans="1:62" s="46" customFormat="1" ht="15" x14ac:dyDescent="0.25">
      <c r="A227" s="103">
        <v>209</v>
      </c>
      <c r="B227" s="51" t="s">
        <v>139</v>
      </c>
      <c r="C227" s="21" t="s">
        <v>58</v>
      </c>
      <c r="D227" s="21" t="s">
        <v>78</v>
      </c>
      <c r="E227" s="21">
        <v>70</v>
      </c>
      <c r="F227" s="23">
        <v>168</v>
      </c>
      <c r="G227" s="47">
        <f t="shared" si="90"/>
        <v>238</v>
      </c>
      <c r="H227" s="50">
        <f t="shared" si="113"/>
        <v>70</v>
      </c>
      <c r="I227" s="28">
        <f t="shared" si="114"/>
        <v>289.78750000000002</v>
      </c>
      <c r="J227" s="28">
        <f t="shared" si="92"/>
        <v>20285.125</v>
      </c>
      <c r="K227" s="41">
        <v>15</v>
      </c>
      <c r="L227" s="28">
        <f t="shared" si="93"/>
        <v>1352.3416666666667</v>
      </c>
      <c r="M227" s="28">
        <v>1329.64</v>
      </c>
      <c r="N227" s="42">
        <v>0.25</v>
      </c>
      <c r="O227" s="28">
        <f t="shared" si="94"/>
        <v>670.49541666666664</v>
      </c>
      <c r="P227" s="42">
        <v>1.54</v>
      </c>
      <c r="Q227" s="28">
        <f t="shared" si="95"/>
        <v>4130.2517666666663</v>
      </c>
      <c r="R227" s="28">
        <f t="shared" si="96"/>
        <v>7482.7288499999995</v>
      </c>
      <c r="S227" s="42">
        <v>0.03</v>
      </c>
      <c r="T227" s="28">
        <f t="shared" si="97"/>
        <v>224.48186549999997</v>
      </c>
      <c r="U227" s="28">
        <f t="shared" si="98"/>
        <v>7707.2107154999994</v>
      </c>
      <c r="V227" s="42">
        <v>0</v>
      </c>
      <c r="W227" s="28">
        <f t="shared" si="91"/>
        <v>0</v>
      </c>
      <c r="X227" s="29">
        <f t="shared" si="99"/>
        <v>7707.2107154999994</v>
      </c>
      <c r="Y227" s="29">
        <f t="shared" si="100"/>
        <v>7700</v>
      </c>
      <c r="Z227" s="29">
        <f t="shared" si="110"/>
        <v>9240</v>
      </c>
      <c r="AA227" s="23">
        <v>168</v>
      </c>
      <c r="AB227" s="28">
        <f t="shared" si="115"/>
        <v>18.399999999999999</v>
      </c>
      <c r="AC227" s="34"/>
      <c r="AD227" s="28">
        <f t="shared" si="101"/>
        <v>3091.2</v>
      </c>
      <c r="AE227" s="42">
        <v>0.27100000000000002</v>
      </c>
      <c r="AF227" s="28">
        <f t="shared" si="102"/>
        <v>837.71519999999998</v>
      </c>
      <c r="AG227" s="42">
        <v>0</v>
      </c>
      <c r="AH227" s="28">
        <f t="shared" si="103"/>
        <v>0</v>
      </c>
      <c r="AI227" s="28">
        <f t="shared" si="104"/>
        <v>3928.9151999999999</v>
      </c>
      <c r="AJ227" s="28">
        <v>0</v>
      </c>
      <c r="AK227" s="42">
        <v>0.03</v>
      </c>
      <c r="AL227" s="28">
        <f t="shared" si="105"/>
        <v>117.86745599999999</v>
      </c>
      <c r="AM227" s="28">
        <f t="shared" si="106"/>
        <v>4046.7826559999999</v>
      </c>
      <c r="AN227" s="42">
        <v>0</v>
      </c>
      <c r="AO227" s="28">
        <f t="shared" si="107"/>
        <v>0</v>
      </c>
      <c r="AP227" s="28">
        <f t="shared" si="108"/>
        <v>4046.7826559999999</v>
      </c>
      <c r="AQ227" s="28">
        <f t="shared" si="109"/>
        <v>4000</v>
      </c>
      <c r="AR227" s="30" t="s">
        <v>59</v>
      </c>
      <c r="AS227" s="23"/>
      <c r="AT227" s="28"/>
      <c r="AU227" s="34"/>
      <c r="AV227" s="34"/>
      <c r="AW227" s="42"/>
      <c r="AX227" s="34"/>
      <c r="AY227" s="43"/>
      <c r="AZ227" s="34"/>
      <c r="BA227" s="34"/>
      <c r="BB227" s="34"/>
      <c r="BC227" s="42"/>
      <c r="BD227" s="34"/>
      <c r="BE227" s="34"/>
      <c r="BF227" s="43"/>
      <c r="BG227" s="34"/>
      <c r="BH227" s="34"/>
      <c r="BI227" s="120"/>
      <c r="BJ227" s="28">
        <f t="shared" si="111"/>
        <v>4800</v>
      </c>
    </row>
    <row r="228" spans="1:62" s="46" customFormat="1" ht="15" x14ac:dyDescent="0.25">
      <c r="A228" s="103">
        <v>210</v>
      </c>
      <c r="B228" s="51" t="s">
        <v>139</v>
      </c>
      <c r="C228" s="21" t="s">
        <v>116</v>
      </c>
      <c r="D228" s="21" t="s">
        <v>78</v>
      </c>
      <c r="E228" s="21">
        <v>56</v>
      </c>
      <c r="F228" s="23">
        <v>120</v>
      </c>
      <c r="G228" s="47">
        <f t="shared" si="90"/>
        <v>176</v>
      </c>
      <c r="H228" s="50">
        <f t="shared" si="113"/>
        <v>56</v>
      </c>
      <c r="I228" s="28">
        <f t="shared" si="114"/>
        <v>289.78750000000002</v>
      </c>
      <c r="J228" s="28">
        <f t="shared" si="92"/>
        <v>16228.100000000002</v>
      </c>
      <c r="K228" s="41">
        <v>15</v>
      </c>
      <c r="L228" s="28">
        <f t="shared" si="93"/>
        <v>1081.8733333333334</v>
      </c>
      <c r="M228" s="28">
        <v>1329.64</v>
      </c>
      <c r="N228" s="42">
        <v>0.25</v>
      </c>
      <c r="O228" s="28">
        <f t="shared" si="94"/>
        <v>602.87833333333333</v>
      </c>
      <c r="P228" s="42">
        <v>1.54</v>
      </c>
      <c r="Q228" s="28">
        <f t="shared" si="95"/>
        <v>3713.7305333333334</v>
      </c>
      <c r="R228" s="28">
        <f t="shared" si="96"/>
        <v>6728.1221999999998</v>
      </c>
      <c r="S228" s="42">
        <v>0.03</v>
      </c>
      <c r="T228" s="28">
        <f t="shared" si="97"/>
        <v>201.84366599999998</v>
      </c>
      <c r="U228" s="28">
        <f t="shared" si="98"/>
        <v>6929.9658659999996</v>
      </c>
      <c r="V228" s="42">
        <v>0</v>
      </c>
      <c r="W228" s="28">
        <f t="shared" si="91"/>
        <v>0</v>
      </c>
      <c r="X228" s="29">
        <f t="shared" si="99"/>
        <v>6929.9658659999996</v>
      </c>
      <c r="Y228" s="29">
        <f t="shared" si="100"/>
        <v>6900</v>
      </c>
      <c r="Z228" s="29">
        <f t="shared" si="110"/>
        <v>8280</v>
      </c>
      <c r="AA228" s="23">
        <v>120</v>
      </c>
      <c r="AB228" s="28">
        <f t="shared" si="115"/>
        <v>18.399999999999999</v>
      </c>
      <c r="AC228" s="34"/>
      <c r="AD228" s="28">
        <f t="shared" si="101"/>
        <v>2208</v>
      </c>
      <c r="AE228" s="42">
        <v>0.27100000000000002</v>
      </c>
      <c r="AF228" s="28">
        <f t="shared" si="102"/>
        <v>598.36800000000005</v>
      </c>
      <c r="AG228" s="42">
        <v>0</v>
      </c>
      <c r="AH228" s="28">
        <f t="shared" si="103"/>
        <v>0</v>
      </c>
      <c r="AI228" s="28">
        <f t="shared" si="104"/>
        <v>2806.3679999999999</v>
      </c>
      <c r="AJ228" s="28">
        <v>0</v>
      </c>
      <c r="AK228" s="42">
        <v>0.03</v>
      </c>
      <c r="AL228" s="28">
        <f t="shared" si="105"/>
        <v>84.191040000000001</v>
      </c>
      <c r="AM228" s="28">
        <f t="shared" si="106"/>
        <v>2890.5590400000001</v>
      </c>
      <c r="AN228" s="42">
        <v>0</v>
      </c>
      <c r="AO228" s="28">
        <f t="shared" si="107"/>
        <v>0</v>
      </c>
      <c r="AP228" s="28">
        <f t="shared" si="108"/>
        <v>2890.5590400000001</v>
      </c>
      <c r="AQ228" s="28">
        <f t="shared" si="109"/>
        <v>2900</v>
      </c>
      <c r="AR228" s="30" t="s">
        <v>59</v>
      </c>
      <c r="AS228" s="23"/>
      <c r="AT228" s="28"/>
      <c r="AU228" s="34"/>
      <c r="AV228" s="34"/>
      <c r="AW228" s="42"/>
      <c r="AX228" s="34"/>
      <c r="AY228" s="43"/>
      <c r="AZ228" s="34"/>
      <c r="BA228" s="34"/>
      <c r="BB228" s="34"/>
      <c r="BC228" s="42"/>
      <c r="BD228" s="34"/>
      <c r="BE228" s="34"/>
      <c r="BF228" s="43"/>
      <c r="BG228" s="34"/>
      <c r="BH228" s="34"/>
      <c r="BI228" s="120"/>
      <c r="BJ228" s="28">
        <f t="shared" si="111"/>
        <v>3480</v>
      </c>
    </row>
    <row r="229" spans="1:62" s="46" customFormat="1" ht="15" x14ac:dyDescent="0.25">
      <c r="A229" s="103">
        <v>211</v>
      </c>
      <c r="B229" s="51" t="s">
        <v>139</v>
      </c>
      <c r="C229" s="21" t="s">
        <v>61</v>
      </c>
      <c r="D229" s="21" t="s">
        <v>123</v>
      </c>
      <c r="E229" s="21">
        <v>80</v>
      </c>
      <c r="F229" s="23">
        <v>120</v>
      </c>
      <c r="G229" s="47">
        <f t="shared" si="90"/>
        <v>200</v>
      </c>
      <c r="H229" s="50">
        <f t="shared" si="113"/>
        <v>80</v>
      </c>
      <c r="I229" s="28">
        <f t="shared" si="114"/>
        <v>289.78750000000002</v>
      </c>
      <c r="J229" s="28">
        <f t="shared" si="92"/>
        <v>23183</v>
      </c>
      <c r="K229" s="41">
        <v>15</v>
      </c>
      <c r="L229" s="28">
        <f t="shared" si="93"/>
        <v>1545.5333333333333</v>
      </c>
      <c r="M229" s="28">
        <v>1329.64</v>
      </c>
      <c r="N229" s="42">
        <v>0.25</v>
      </c>
      <c r="O229" s="28">
        <f t="shared" si="94"/>
        <v>718.79333333333329</v>
      </c>
      <c r="P229" s="42">
        <v>1.54</v>
      </c>
      <c r="Q229" s="28">
        <f t="shared" si="95"/>
        <v>4427.7669333333333</v>
      </c>
      <c r="R229" s="28">
        <f t="shared" si="96"/>
        <v>8021.7335999999996</v>
      </c>
      <c r="S229" s="42">
        <v>0.03</v>
      </c>
      <c r="T229" s="28">
        <f t="shared" si="97"/>
        <v>240.65200799999997</v>
      </c>
      <c r="U229" s="28">
        <f t="shared" si="98"/>
        <v>8262.3856079999987</v>
      </c>
      <c r="V229" s="42">
        <v>0</v>
      </c>
      <c r="W229" s="28">
        <f t="shared" si="91"/>
        <v>0</v>
      </c>
      <c r="X229" s="29">
        <f t="shared" si="99"/>
        <v>8262.3856079999987</v>
      </c>
      <c r="Y229" s="29">
        <f t="shared" si="100"/>
        <v>8300</v>
      </c>
      <c r="Z229" s="29">
        <f t="shared" si="110"/>
        <v>9960</v>
      </c>
      <c r="AA229" s="23">
        <v>120</v>
      </c>
      <c r="AB229" s="28">
        <f t="shared" si="115"/>
        <v>18.399999999999999</v>
      </c>
      <c r="AC229" s="34"/>
      <c r="AD229" s="28">
        <f t="shared" si="101"/>
        <v>2208</v>
      </c>
      <c r="AE229" s="42">
        <v>0.27100000000000002</v>
      </c>
      <c r="AF229" s="28">
        <f t="shared" si="102"/>
        <v>598.36800000000005</v>
      </c>
      <c r="AG229" s="42">
        <v>0</v>
      </c>
      <c r="AH229" s="28">
        <f t="shared" si="103"/>
        <v>0</v>
      </c>
      <c r="AI229" s="28">
        <f t="shared" si="104"/>
        <v>2806.3679999999999</v>
      </c>
      <c r="AJ229" s="28">
        <v>0</v>
      </c>
      <c r="AK229" s="42">
        <v>0.03</v>
      </c>
      <c r="AL229" s="28">
        <f t="shared" si="105"/>
        <v>84.191040000000001</v>
      </c>
      <c r="AM229" s="28">
        <f t="shared" si="106"/>
        <v>2890.5590400000001</v>
      </c>
      <c r="AN229" s="42">
        <v>0</v>
      </c>
      <c r="AO229" s="28">
        <f t="shared" si="107"/>
        <v>0</v>
      </c>
      <c r="AP229" s="28">
        <f t="shared" si="108"/>
        <v>2890.5590400000001</v>
      </c>
      <c r="AQ229" s="28">
        <f t="shared" si="109"/>
        <v>2900</v>
      </c>
      <c r="AR229" s="30" t="s">
        <v>59</v>
      </c>
      <c r="AS229" s="23"/>
      <c r="AT229" s="28"/>
      <c r="AU229" s="34"/>
      <c r="AV229" s="34"/>
      <c r="AW229" s="42"/>
      <c r="AX229" s="34"/>
      <c r="AY229" s="43"/>
      <c r="AZ229" s="34"/>
      <c r="BA229" s="34"/>
      <c r="BB229" s="34"/>
      <c r="BC229" s="42"/>
      <c r="BD229" s="34"/>
      <c r="BE229" s="34"/>
      <c r="BF229" s="43"/>
      <c r="BG229" s="34"/>
      <c r="BH229" s="34"/>
      <c r="BI229" s="120"/>
      <c r="BJ229" s="28">
        <f t="shared" si="111"/>
        <v>3480</v>
      </c>
    </row>
    <row r="230" spans="1:62" s="46" customFormat="1" ht="15" x14ac:dyDescent="0.25">
      <c r="A230" s="103">
        <v>212</v>
      </c>
      <c r="B230" s="51" t="s">
        <v>140</v>
      </c>
      <c r="C230" s="21" t="s">
        <v>58</v>
      </c>
      <c r="D230" s="22">
        <v>2</v>
      </c>
      <c r="E230" s="22">
        <v>112</v>
      </c>
      <c r="F230" s="23">
        <v>64</v>
      </c>
      <c r="G230" s="47">
        <f t="shared" si="90"/>
        <v>176</v>
      </c>
      <c r="H230" s="50">
        <f t="shared" si="113"/>
        <v>112</v>
      </c>
      <c r="I230" s="28">
        <f t="shared" si="114"/>
        <v>289.78750000000002</v>
      </c>
      <c r="J230" s="28">
        <f t="shared" si="92"/>
        <v>32456.200000000004</v>
      </c>
      <c r="K230" s="41">
        <v>15</v>
      </c>
      <c r="L230" s="28">
        <f t="shared" si="93"/>
        <v>2163.7466666666669</v>
      </c>
      <c r="M230" s="28">
        <v>1303.57</v>
      </c>
      <c r="N230" s="42">
        <v>0.25</v>
      </c>
      <c r="O230" s="28">
        <f t="shared" si="94"/>
        <v>866.82916666666665</v>
      </c>
      <c r="P230" s="42">
        <v>1.54</v>
      </c>
      <c r="Q230" s="28">
        <f t="shared" si="95"/>
        <v>5339.6676666666663</v>
      </c>
      <c r="R230" s="28">
        <f t="shared" si="96"/>
        <v>9673.8135000000002</v>
      </c>
      <c r="S230" s="42">
        <v>0.03</v>
      </c>
      <c r="T230" s="28">
        <f t="shared" si="97"/>
        <v>290.214405</v>
      </c>
      <c r="U230" s="28">
        <f t="shared" si="98"/>
        <v>9964.0279050000008</v>
      </c>
      <c r="V230" s="42">
        <v>0</v>
      </c>
      <c r="W230" s="28">
        <f t="shared" si="91"/>
        <v>0</v>
      </c>
      <c r="X230" s="29">
        <f t="shared" si="99"/>
        <v>9964.0279050000008</v>
      </c>
      <c r="Y230" s="29">
        <f t="shared" si="100"/>
        <v>10000</v>
      </c>
      <c r="Z230" s="29">
        <f t="shared" si="110"/>
        <v>12000</v>
      </c>
      <c r="AA230" s="23">
        <v>64</v>
      </c>
      <c r="AB230" s="28">
        <f t="shared" si="115"/>
        <v>18.399999999999999</v>
      </c>
      <c r="AC230" s="34"/>
      <c r="AD230" s="28">
        <f t="shared" si="101"/>
        <v>1177.5999999999999</v>
      </c>
      <c r="AE230" s="42">
        <v>0.27100000000000002</v>
      </c>
      <c r="AF230" s="28">
        <f t="shared" si="102"/>
        <v>319.12959999999998</v>
      </c>
      <c r="AG230" s="42">
        <v>0</v>
      </c>
      <c r="AH230" s="28">
        <f t="shared" si="103"/>
        <v>0</v>
      </c>
      <c r="AI230" s="28">
        <f t="shared" si="104"/>
        <v>1496.7295999999999</v>
      </c>
      <c r="AJ230" s="28">
        <v>0</v>
      </c>
      <c r="AK230" s="42">
        <v>0.03</v>
      </c>
      <c r="AL230" s="28">
        <f t="shared" si="105"/>
        <v>44.901887999999992</v>
      </c>
      <c r="AM230" s="28">
        <f t="shared" si="106"/>
        <v>1541.631488</v>
      </c>
      <c r="AN230" s="42">
        <v>0</v>
      </c>
      <c r="AO230" s="28">
        <f t="shared" si="107"/>
        <v>0</v>
      </c>
      <c r="AP230" s="28">
        <f t="shared" si="108"/>
        <v>1541.631488</v>
      </c>
      <c r="AQ230" s="28">
        <f t="shared" si="109"/>
        <v>1500</v>
      </c>
      <c r="AR230" s="30" t="s">
        <v>59</v>
      </c>
      <c r="AS230" s="23"/>
      <c r="AT230" s="28"/>
      <c r="AU230" s="34"/>
      <c r="AV230" s="34"/>
      <c r="AW230" s="42"/>
      <c r="AX230" s="34"/>
      <c r="AY230" s="43"/>
      <c r="AZ230" s="34"/>
      <c r="BA230" s="34"/>
      <c r="BB230" s="34"/>
      <c r="BC230" s="42"/>
      <c r="BD230" s="34"/>
      <c r="BE230" s="34"/>
      <c r="BF230" s="43"/>
      <c r="BG230" s="34"/>
      <c r="BH230" s="34"/>
      <c r="BI230" s="120"/>
      <c r="BJ230" s="28">
        <f t="shared" si="111"/>
        <v>1800</v>
      </c>
    </row>
    <row r="231" spans="1:62" s="46" customFormat="1" ht="15" x14ac:dyDescent="0.25">
      <c r="A231" s="103">
        <v>213</v>
      </c>
      <c r="B231" s="51" t="s">
        <v>140</v>
      </c>
      <c r="C231" s="21" t="s">
        <v>116</v>
      </c>
      <c r="D231" s="21" t="s">
        <v>78</v>
      </c>
      <c r="E231" s="21">
        <v>44</v>
      </c>
      <c r="F231" s="23">
        <v>32</v>
      </c>
      <c r="G231" s="47">
        <f t="shared" si="90"/>
        <v>76</v>
      </c>
      <c r="H231" s="50">
        <f t="shared" si="113"/>
        <v>44</v>
      </c>
      <c r="I231" s="28">
        <f t="shared" si="114"/>
        <v>289.78750000000002</v>
      </c>
      <c r="J231" s="28">
        <f t="shared" si="92"/>
        <v>12750.650000000001</v>
      </c>
      <c r="K231" s="41">
        <v>15</v>
      </c>
      <c r="L231" s="28">
        <f t="shared" si="93"/>
        <v>850.04333333333341</v>
      </c>
      <c r="M231" s="28">
        <v>1303.57</v>
      </c>
      <c r="N231" s="42">
        <v>0.25</v>
      </c>
      <c r="O231" s="28">
        <f t="shared" si="94"/>
        <v>538.40333333333331</v>
      </c>
      <c r="P231" s="42">
        <v>1.54</v>
      </c>
      <c r="Q231" s="28">
        <f t="shared" si="95"/>
        <v>3316.5645333333332</v>
      </c>
      <c r="R231" s="28">
        <f t="shared" si="96"/>
        <v>6008.5811999999996</v>
      </c>
      <c r="S231" s="42">
        <v>0.03</v>
      </c>
      <c r="T231" s="28">
        <f t="shared" si="97"/>
        <v>180.25743599999998</v>
      </c>
      <c r="U231" s="28">
        <f t="shared" si="98"/>
        <v>6188.8386359999995</v>
      </c>
      <c r="V231" s="42">
        <v>0</v>
      </c>
      <c r="W231" s="28">
        <f t="shared" si="91"/>
        <v>0</v>
      </c>
      <c r="X231" s="29">
        <f t="shared" si="99"/>
        <v>6188.8386359999995</v>
      </c>
      <c r="Y231" s="29">
        <f t="shared" si="100"/>
        <v>6200</v>
      </c>
      <c r="Z231" s="29">
        <f t="shared" si="110"/>
        <v>7440</v>
      </c>
      <c r="AA231" s="23">
        <v>32</v>
      </c>
      <c r="AB231" s="28">
        <f t="shared" si="115"/>
        <v>18.399999999999999</v>
      </c>
      <c r="AC231" s="34"/>
      <c r="AD231" s="28">
        <f t="shared" si="101"/>
        <v>588.79999999999995</v>
      </c>
      <c r="AE231" s="42">
        <v>0.27100000000000002</v>
      </c>
      <c r="AF231" s="28">
        <f t="shared" si="102"/>
        <v>159.56479999999999</v>
      </c>
      <c r="AG231" s="42">
        <v>0</v>
      </c>
      <c r="AH231" s="28">
        <f t="shared" si="103"/>
        <v>0</v>
      </c>
      <c r="AI231" s="28">
        <f t="shared" si="104"/>
        <v>748.36479999999995</v>
      </c>
      <c r="AJ231" s="28">
        <v>0</v>
      </c>
      <c r="AK231" s="42">
        <v>0.03</v>
      </c>
      <c r="AL231" s="28">
        <f t="shared" si="105"/>
        <v>22.450943999999996</v>
      </c>
      <c r="AM231" s="28">
        <f t="shared" si="106"/>
        <v>770.815744</v>
      </c>
      <c r="AN231" s="42">
        <v>0</v>
      </c>
      <c r="AO231" s="28">
        <f t="shared" si="107"/>
        <v>0</v>
      </c>
      <c r="AP231" s="28">
        <f t="shared" si="108"/>
        <v>770.815744</v>
      </c>
      <c r="AQ231" s="28">
        <f t="shared" si="109"/>
        <v>800</v>
      </c>
      <c r="AR231" s="30" t="s">
        <v>59</v>
      </c>
      <c r="AS231" s="23"/>
      <c r="AT231" s="28"/>
      <c r="AU231" s="34"/>
      <c r="AV231" s="34"/>
      <c r="AW231" s="42"/>
      <c r="AX231" s="34"/>
      <c r="AY231" s="43"/>
      <c r="AZ231" s="34"/>
      <c r="BA231" s="34"/>
      <c r="BB231" s="34"/>
      <c r="BC231" s="42"/>
      <c r="BD231" s="34"/>
      <c r="BE231" s="34"/>
      <c r="BF231" s="43"/>
      <c r="BG231" s="34"/>
      <c r="BH231" s="34"/>
      <c r="BI231" s="120"/>
      <c r="BJ231" s="28">
        <f t="shared" si="111"/>
        <v>960</v>
      </c>
    </row>
    <row r="232" spans="1:62" s="46" customFormat="1" ht="15" x14ac:dyDescent="0.25">
      <c r="A232" s="103">
        <v>214</v>
      </c>
      <c r="B232" s="51" t="s">
        <v>140</v>
      </c>
      <c r="C232" s="21" t="s">
        <v>61</v>
      </c>
      <c r="D232" s="22">
        <v>4</v>
      </c>
      <c r="E232" s="21">
        <v>28</v>
      </c>
      <c r="F232" s="23">
        <v>48</v>
      </c>
      <c r="G232" s="47">
        <f t="shared" si="90"/>
        <v>76</v>
      </c>
      <c r="H232" s="50">
        <f t="shared" si="113"/>
        <v>28</v>
      </c>
      <c r="I232" s="28">
        <f t="shared" si="114"/>
        <v>289.78750000000002</v>
      </c>
      <c r="J232" s="28">
        <f t="shared" si="92"/>
        <v>8114.0500000000011</v>
      </c>
      <c r="K232" s="41">
        <v>15</v>
      </c>
      <c r="L232" s="28">
        <f t="shared" si="93"/>
        <v>540.93666666666672</v>
      </c>
      <c r="M232" s="28">
        <v>1303.57</v>
      </c>
      <c r="N232" s="42">
        <v>0.25</v>
      </c>
      <c r="O232" s="28">
        <f t="shared" si="94"/>
        <v>461.12666666666667</v>
      </c>
      <c r="P232" s="42">
        <v>1.54</v>
      </c>
      <c r="Q232" s="28">
        <f t="shared" si="95"/>
        <v>2840.5402666666669</v>
      </c>
      <c r="R232" s="28">
        <f t="shared" si="96"/>
        <v>5146.1736000000001</v>
      </c>
      <c r="S232" s="42">
        <v>0.03</v>
      </c>
      <c r="T232" s="28">
        <f t="shared" si="97"/>
        <v>154.38520800000001</v>
      </c>
      <c r="U232" s="28">
        <f t="shared" si="98"/>
        <v>5300.5588079999998</v>
      </c>
      <c r="V232" s="42">
        <v>0</v>
      </c>
      <c r="W232" s="28">
        <f t="shared" si="91"/>
        <v>0</v>
      </c>
      <c r="X232" s="29">
        <f t="shared" si="99"/>
        <v>5300.5588079999998</v>
      </c>
      <c r="Y232" s="29">
        <f t="shared" si="100"/>
        <v>5300</v>
      </c>
      <c r="Z232" s="29">
        <f t="shared" si="110"/>
        <v>6360</v>
      </c>
      <c r="AA232" s="23">
        <v>48</v>
      </c>
      <c r="AB232" s="28">
        <f t="shared" si="115"/>
        <v>18.399999999999999</v>
      </c>
      <c r="AC232" s="34"/>
      <c r="AD232" s="28">
        <f t="shared" si="101"/>
        <v>883.19999999999993</v>
      </c>
      <c r="AE232" s="42">
        <v>0.27100000000000002</v>
      </c>
      <c r="AF232" s="28">
        <f t="shared" si="102"/>
        <v>239.34719999999999</v>
      </c>
      <c r="AG232" s="42">
        <v>0</v>
      </c>
      <c r="AH232" s="28">
        <f t="shared" si="103"/>
        <v>0</v>
      </c>
      <c r="AI232" s="28">
        <f t="shared" si="104"/>
        <v>1122.5472</v>
      </c>
      <c r="AJ232" s="28">
        <v>0</v>
      </c>
      <c r="AK232" s="42">
        <v>0.03</v>
      </c>
      <c r="AL232" s="28">
        <f t="shared" si="105"/>
        <v>33.676415999999996</v>
      </c>
      <c r="AM232" s="28">
        <f t="shared" si="106"/>
        <v>1156.223616</v>
      </c>
      <c r="AN232" s="42">
        <v>0</v>
      </c>
      <c r="AO232" s="28">
        <f t="shared" si="107"/>
        <v>0</v>
      </c>
      <c r="AP232" s="28">
        <f t="shared" si="108"/>
        <v>1156.223616</v>
      </c>
      <c r="AQ232" s="28">
        <f t="shared" si="109"/>
        <v>1200</v>
      </c>
      <c r="AR232" s="30" t="s">
        <v>59</v>
      </c>
      <c r="AS232" s="23"/>
      <c r="AT232" s="28"/>
      <c r="AU232" s="34"/>
      <c r="AV232" s="34"/>
      <c r="AW232" s="42"/>
      <c r="AX232" s="34"/>
      <c r="AY232" s="43"/>
      <c r="AZ232" s="34"/>
      <c r="BA232" s="34"/>
      <c r="BB232" s="34"/>
      <c r="BC232" s="42"/>
      <c r="BD232" s="34"/>
      <c r="BE232" s="34"/>
      <c r="BF232" s="43"/>
      <c r="BG232" s="34"/>
      <c r="BH232" s="34"/>
      <c r="BI232" s="120"/>
      <c r="BJ232" s="28">
        <f t="shared" si="111"/>
        <v>1440</v>
      </c>
    </row>
    <row r="233" spans="1:62" s="46" customFormat="1" ht="15" x14ac:dyDescent="0.25">
      <c r="A233" s="103">
        <v>215</v>
      </c>
      <c r="B233" s="51" t="s">
        <v>310</v>
      </c>
      <c r="C233" s="21" t="s">
        <v>58</v>
      </c>
      <c r="D233" s="22">
        <v>2</v>
      </c>
      <c r="E233" s="22">
        <v>100</v>
      </c>
      <c r="F233" s="40">
        <v>240</v>
      </c>
      <c r="G233" s="47">
        <f t="shared" ref="G233:G259" si="116">E233+F233</f>
        <v>340</v>
      </c>
      <c r="H233" s="50">
        <f t="shared" si="113"/>
        <v>100</v>
      </c>
      <c r="I233" s="28">
        <f t="shared" si="114"/>
        <v>289.78750000000002</v>
      </c>
      <c r="J233" s="28">
        <f t="shared" si="92"/>
        <v>28978.750000000004</v>
      </c>
      <c r="K233" s="41">
        <v>15</v>
      </c>
      <c r="L233" s="28">
        <f t="shared" si="93"/>
        <v>1931.916666666667</v>
      </c>
      <c r="M233" s="28">
        <v>1355.71</v>
      </c>
      <c r="N233" s="42">
        <v>0.25</v>
      </c>
      <c r="O233" s="28">
        <f t="shared" si="94"/>
        <v>821.90666666666675</v>
      </c>
      <c r="P233" s="42">
        <v>1.54</v>
      </c>
      <c r="Q233" s="28">
        <f t="shared" si="95"/>
        <v>5062.9450666666671</v>
      </c>
      <c r="R233" s="28">
        <f t="shared" si="96"/>
        <v>9172.4784</v>
      </c>
      <c r="S233" s="42">
        <v>0.03</v>
      </c>
      <c r="T233" s="28">
        <f t="shared" si="97"/>
        <v>275.174352</v>
      </c>
      <c r="U233" s="28">
        <f t="shared" si="98"/>
        <v>9447.652752</v>
      </c>
      <c r="V233" s="42">
        <v>0</v>
      </c>
      <c r="W233" s="28">
        <f t="shared" si="91"/>
        <v>0</v>
      </c>
      <c r="X233" s="29">
        <f t="shared" si="99"/>
        <v>9447.652752</v>
      </c>
      <c r="Y233" s="29">
        <f t="shared" si="100"/>
        <v>9400</v>
      </c>
      <c r="Z233" s="29">
        <f t="shared" si="110"/>
        <v>11280</v>
      </c>
      <c r="AA233" s="40">
        <v>240</v>
      </c>
      <c r="AB233" s="28">
        <f t="shared" si="115"/>
        <v>18.399999999999999</v>
      </c>
      <c r="AC233" s="34"/>
      <c r="AD233" s="28">
        <f t="shared" si="101"/>
        <v>4416</v>
      </c>
      <c r="AE233" s="42">
        <v>0.27100000000000002</v>
      </c>
      <c r="AF233" s="28">
        <f t="shared" si="102"/>
        <v>1196.7360000000001</v>
      </c>
      <c r="AG233" s="42">
        <v>0</v>
      </c>
      <c r="AH233" s="28">
        <f t="shared" si="103"/>
        <v>0</v>
      </c>
      <c r="AI233" s="28">
        <f t="shared" si="104"/>
        <v>5612.7359999999999</v>
      </c>
      <c r="AJ233" s="28">
        <v>0</v>
      </c>
      <c r="AK233" s="42">
        <v>0.03</v>
      </c>
      <c r="AL233" s="28">
        <f t="shared" si="105"/>
        <v>168.38208</v>
      </c>
      <c r="AM233" s="28">
        <f t="shared" si="106"/>
        <v>5781.1180800000002</v>
      </c>
      <c r="AN233" s="42">
        <v>0</v>
      </c>
      <c r="AO233" s="28">
        <f t="shared" si="107"/>
        <v>0</v>
      </c>
      <c r="AP233" s="28">
        <f t="shared" si="108"/>
        <v>5781.1180800000002</v>
      </c>
      <c r="AQ233" s="28">
        <f t="shared" si="109"/>
        <v>5800</v>
      </c>
      <c r="AR233" s="30"/>
      <c r="AS233" s="23"/>
      <c r="AT233" s="28"/>
      <c r="AU233" s="34"/>
      <c r="AV233" s="34"/>
      <c r="AW233" s="42"/>
      <c r="AX233" s="34"/>
      <c r="AY233" s="43"/>
      <c r="AZ233" s="34"/>
      <c r="BA233" s="34"/>
      <c r="BB233" s="34"/>
      <c r="BC233" s="42"/>
      <c r="BD233" s="34"/>
      <c r="BE233" s="34"/>
      <c r="BF233" s="43"/>
      <c r="BG233" s="34"/>
      <c r="BH233" s="34"/>
      <c r="BI233" s="120"/>
      <c r="BJ233" s="28">
        <f t="shared" si="111"/>
        <v>6960</v>
      </c>
    </row>
    <row r="234" spans="1:62" s="46" customFormat="1" ht="15" x14ac:dyDescent="0.25">
      <c r="A234" s="103">
        <v>216</v>
      </c>
      <c r="B234" s="51" t="s">
        <v>310</v>
      </c>
      <c r="C234" s="21" t="s">
        <v>60</v>
      </c>
      <c r="D234" s="22">
        <v>2</v>
      </c>
      <c r="E234" s="22">
        <v>67</v>
      </c>
      <c r="F234" s="40">
        <v>120</v>
      </c>
      <c r="G234" s="47">
        <f t="shared" si="116"/>
        <v>187</v>
      </c>
      <c r="H234" s="50">
        <f t="shared" si="113"/>
        <v>67</v>
      </c>
      <c r="I234" s="28">
        <f t="shared" si="114"/>
        <v>289.78750000000002</v>
      </c>
      <c r="J234" s="28">
        <f t="shared" si="92"/>
        <v>19415.762500000001</v>
      </c>
      <c r="K234" s="41">
        <v>15</v>
      </c>
      <c r="L234" s="28">
        <f t="shared" si="93"/>
        <v>1294.3841666666667</v>
      </c>
      <c r="M234" s="28">
        <v>1329.64</v>
      </c>
      <c r="N234" s="42">
        <v>0.25</v>
      </c>
      <c r="O234" s="28">
        <f t="shared" si="94"/>
        <v>656.00604166666676</v>
      </c>
      <c r="P234" s="42">
        <v>1.54</v>
      </c>
      <c r="Q234" s="28">
        <f t="shared" si="95"/>
        <v>4040.9972166666676</v>
      </c>
      <c r="R234" s="28">
        <f t="shared" si="96"/>
        <v>7321.0274250000011</v>
      </c>
      <c r="S234" s="42">
        <v>0.03</v>
      </c>
      <c r="T234" s="28">
        <f t="shared" si="97"/>
        <v>219.63082275000002</v>
      </c>
      <c r="U234" s="28">
        <f t="shared" si="98"/>
        <v>7540.6582477500015</v>
      </c>
      <c r="V234" s="42">
        <v>0</v>
      </c>
      <c r="W234" s="28">
        <f t="shared" si="91"/>
        <v>0</v>
      </c>
      <c r="X234" s="29">
        <f t="shared" si="99"/>
        <v>7540.6582477500015</v>
      </c>
      <c r="Y234" s="29">
        <f t="shared" si="100"/>
        <v>7500</v>
      </c>
      <c r="Z234" s="29">
        <f t="shared" si="110"/>
        <v>9000</v>
      </c>
      <c r="AA234" s="40">
        <v>120</v>
      </c>
      <c r="AB234" s="28">
        <f t="shared" si="115"/>
        <v>18.399999999999999</v>
      </c>
      <c r="AC234" s="34"/>
      <c r="AD234" s="28">
        <f t="shared" si="101"/>
        <v>2208</v>
      </c>
      <c r="AE234" s="42">
        <v>0.27100000000000002</v>
      </c>
      <c r="AF234" s="28">
        <f t="shared" si="102"/>
        <v>598.36800000000005</v>
      </c>
      <c r="AG234" s="42">
        <v>0</v>
      </c>
      <c r="AH234" s="28">
        <f t="shared" si="103"/>
        <v>0</v>
      </c>
      <c r="AI234" s="28">
        <f t="shared" si="104"/>
        <v>2806.3679999999999</v>
      </c>
      <c r="AJ234" s="28">
        <v>0</v>
      </c>
      <c r="AK234" s="42">
        <v>0.03</v>
      </c>
      <c r="AL234" s="28">
        <f t="shared" si="105"/>
        <v>84.191040000000001</v>
      </c>
      <c r="AM234" s="28">
        <f t="shared" si="106"/>
        <v>2890.5590400000001</v>
      </c>
      <c r="AN234" s="42">
        <v>0</v>
      </c>
      <c r="AO234" s="28">
        <f t="shared" si="107"/>
        <v>0</v>
      </c>
      <c r="AP234" s="28">
        <f t="shared" si="108"/>
        <v>2890.5590400000001</v>
      </c>
      <c r="AQ234" s="28">
        <f t="shared" si="109"/>
        <v>2900</v>
      </c>
      <c r="AR234" s="30"/>
      <c r="AS234" s="23"/>
      <c r="AT234" s="28"/>
      <c r="AU234" s="34"/>
      <c r="AV234" s="34"/>
      <c r="AW234" s="42"/>
      <c r="AX234" s="34"/>
      <c r="AY234" s="43"/>
      <c r="AZ234" s="34"/>
      <c r="BA234" s="34"/>
      <c r="BB234" s="34"/>
      <c r="BC234" s="42"/>
      <c r="BD234" s="34"/>
      <c r="BE234" s="34"/>
      <c r="BF234" s="43"/>
      <c r="BG234" s="34"/>
      <c r="BH234" s="34"/>
      <c r="BI234" s="120"/>
      <c r="BJ234" s="28">
        <f t="shared" si="111"/>
        <v>3480</v>
      </c>
    </row>
    <row r="235" spans="1:62" s="46" customFormat="1" ht="15" x14ac:dyDescent="0.25">
      <c r="A235" s="103">
        <v>217</v>
      </c>
      <c r="B235" s="51" t="s">
        <v>310</v>
      </c>
      <c r="C235" s="21" t="s">
        <v>61</v>
      </c>
      <c r="D235" s="22">
        <v>3</v>
      </c>
      <c r="E235" s="22">
        <v>48</v>
      </c>
      <c r="F235" s="40">
        <v>88</v>
      </c>
      <c r="G235" s="47">
        <f t="shared" si="116"/>
        <v>136</v>
      </c>
      <c r="H235" s="50">
        <f t="shared" si="113"/>
        <v>48</v>
      </c>
      <c r="I235" s="28">
        <f t="shared" si="114"/>
        <v>289.78750000000002</v>
      </c>
      <c r="J235" s="28">
        <f t="shared" si="92"/>
        <v>13909.800000000001</v>
      </c>
      <c r="K235" s="41">
        <v>15</v>
      </c>
      <c r="L235" s="28">
        <f t="shared" si="93"/>
        <v>927.32</v>
      </c>
      <c r="M235" s="28">
        <v>1303.57</v>
      </c>
      <c r="N235" s="42">
        <v>0.25</v>
      </c>
      <c r="O235" s="28">
        <f t="shared" si="94"/>
        <v>557.72249999999997</v>
      </c>
      <c r="P235" s="42">
        <v>1.54</v>
      </c>
      <c r="Q235" s="28">
        <f t="shared" si="95"/>
        <v>3435.5706</v>
      </c>
      <c r="R235" s="28">
        <f t="shared" si="96"/>
        <v>6224.1831000000002</v>
      </c>
      <c r="S235" s="42">
        <v>0.03</v>
      </c>
      <c r="T235" s="28">
        <f t="shared" si="97"/>
        <v>186.725493</v>
      </c>
      <c r="U235" s="28">
        <f t="shared" si="98"/>
        <v>6410.9085930000001</v>
      </c>
      <c r="V235" s="42">
        <v>0</v>
      </c>
      <c r="W235" s="28">
        <f t="shared" si="91"/>
        <v>0</v>
      </c>
      <c r="X235" s="29">
        <f t="shared" si="99"/>
        <v>6410.9085930000001</v>
      </c>
      <c r="Y235" s="29">
        <f t="shared" si="100"/>
        <v>6400</v>
      </c>
      <c r="Z235" s="29">
        <f t="shared" si="110"/>
        <v>7680</v>
      </c>
      <c r="AA235" s="40">
        <v>88</v>
      </c>
      <c r="AB235" s="28">
        <f t="shared" si="115"/>
        <v>18.399999999999999</v>
      </c>
      <c r="AC235" s="34"/>
      <c r="AD235" s="28">
        <f t="shared" si="101"/>
        <v>1619.1999999999998</v>
      </c>
      <c r="AE235" s="42">
        <v>0.27100000000000002</v>
      </c>
      <c r="AF235" s="28">
        <f t="shared" si="102"/>
        <v>438.8032</v>
      </c>
      <c r="AG235" s="42">
        <v>0</v>
      </c>
      <c r="AH235" s="28">
        <f t="shared" si="103"/>
        <v>0</v>
      </c>
      <c r="AI235" s="28">
        <f t="shared" si="104"/>
        <v>2058.0031999999997</v>
      </c>
      <c r="AJ235" s="28">
        <v>0</v>
      </c>
      <c r="AK235" s="42">
        <v>0.03</v>
      </c>
      <c r="AL235" s="28">
        <f t="shared" si="105"/>
        <v>61.740095999999987</v>
      </c>
      <c r="AM235" s="28">
        <f t="shared" si="106"/>
        <v>2119.7432959999996</v>
      </c>
      <c r="AN235" s="42">
        <v>0</v>
      </c>
      <c r="AO235" s="28">
        <f t="shared" si="107"/>
        <v>0</v>
      </c>
      <c r="AP235" s="28">
        <f t="shared" si="108"/>
        <v>2119.7432959999996</v>
      </c>
      <c r="AQ235" s="28">
        <f t="shared" si="109"/>
        <v>2100</v>
      </c>
      <c r="AR235" s="30"/>
      <c r="AS235" s="23"/>
      <c r="AT235" s="28"/>
      <c r="AU235" s="34"/>
      <c r="AV235" s="34"/>
      <c r="AW235" s="42"/>
      <c r="AX235" s="34"/>
      <c r="AY235" s="43"/>
      <c r="AZ235" s="34"/>
      <c r="BA235" s="34"/>
      <c r="BB235" s="34"/>
      <c r="BC235" s="42"/>
      <c r="BD235" s="34"/>
      <c r="BE235" s="34"/>
      <c r="BF235" s="43"/>
      <c r="BG235" s="34"/>
      <c r="BH235" s="34"/>
      <c r="BI235" s="120"/>
      <c r="BJ235" s="28">
        <f t="shared" si="111"/>
        <v>2520</v>
      </c>
    </row>
    <row r="236" spans="1:62" s="46" customFormat="1" ht="15" x14ac:dyDescent="0.25">
      <c r="A236" s="103">
        <v>218</v>
      </c>
      <c r="B236" s="51" t="s">
        <v>141</v>
      </c>
      <c r="C236" s="21" t="s">
        <v>60</v>
      </c>
      <c r="D236" s="22">
        <v>4</v>
      </c>
      <c r="E236" s="21">
        <v>60</v>
      </c>
      <c r="F236" s="23">
        <v>168</v>
      </c>
      <c r="G236" s="47">
        <f t="shared" si="116"/>
        <v>228</v>
      </c>
      <c r="H236" s="50">
        <f t="shared" si="113"/>
        <v>60</v>
      </c>
      <c r="I236" s="28">
        <f t="shared" si="114"/>
        <v>289.78750000000002</v>
      </c>
      <c r="J236" s="28">
        <f t="shared" si="92"/>
        <v>17387.25</v>
      </c>
      <c r="K236" s="41">
        <v>15</v>
      </c>
      <c r="L236" s="28">
        <f t="shared" si="93"/>
        <v>1159.1500000000001</v>
      </c>
      <c r="M236" s="28">
        <v>1329.64</v>
      </c>
      <c r="N236" s="42">
        <v>0.25</v>
      </c>
      <c r="O236" s="28">
        <f t="shared" si="94"/>
        <v>622.19749999999999</v>
      </c>
      <c r="P236" s="42">
        <v>1.54</v>
      </c>
      <c r="Q236" s="28">
        <f t="shared" si="95"/>
        <v>3832.7366000000002</v>
      </c>
      <c r="R236" s="28">
        <f t="shared" si="96"/>
        <v>6943.7241000000004</v>
      </c>
      <c r="S236" s="42">
        <v>0.03</v>
      </c>
      <c r="T236" s="28">
        <f t="shared" si="97"/>
        <v>208.311723</v>
      </c>
      <c r="U236" s="28">
        <f t="shared" si="98"/>
        <v>7152.0358230000002</v>
      </c>
      <c r="V236" s="42">
        <v>0</v>
      </c>
      <c r="W236" s="28">
        <f t="shared" si="91"/>
        <v>0</v>
      </c>
      <c r="X236" s="29">
        <f t="shared" si="99"/>
        <v>7152.0358230000002</v>
      </c>
      <c r="Y236" s="29">
        <f t="shared" si="100"/>
        <v>7200</v>
      </c>
      <c r="Z236" s="29">
        <f t="shared" si="110"/>
        <v>8640</v>
      </c>
      <c r="AA236" s="23">
        <v>168</v>
      </c>
      <c r="AB236" s="28">
        <f t="shared" si="115"/>
        <v>18.399999999999999</v>
      </c>
      <c r="AC236" s="34"/>
      <c r="AD236" s="28">
        <f t="shared" si="101"/>
        <v>3091.2</v>
      </c>
      <c r="AE236" s="42">
        <v>0.27100000000000002</v>
      </c>
      <c r="AF236" s="28">
        <f t="shared" si="102"/>
        <v>837.71519999999998</v>
      </c>
      <c r="AG236" s="42">
        <v>0</v>
      </c>
      <c r="AH236" s="28">
        <f t="shared" si="103"/>
        <v>0</v>
      </c>
      <c r="AI236" s="28">
        <f t="shared" si="104"/>
        <v>3928.9151999999999</v>
      </c>
      <c r="AJ236" s="28">
        <v>0</v>
      </c>
      <c r="AK236" s="42">
        <v>0.03</v>
      </c>
      <c r="AL236" s="28">
        <f t="shared" si="105"/>
        <v>117.86745599999999</v>
      </c>
      <c r="AM236" s="28">
        <f t="shared" si="106"/>
        <v>4046.7826559999999</v>
      </c>
      <c r="AN236" s="42">
        <v>0</v>
      </c>
      <c r="AO236" s="28">
        <f t="shared" si="107"/>
        <v>0</v>
      </c>
      <c r="AP236" s="28">
        <f t="shared" si="108"/>
        <v>4046.7826559999999</v>
      </c>
      <c r="AQ236" s="28">
        <f t="shared" si="109"/>
        <v>4000</v>
      </c>
      <c r="AR236" s="30" t="s">
        <v>59</v>
      </c>
      <c r="AS236" s="23"/>
      <c r="AT236" s="28"/>
      <c r="AU236" s="34"/>
      <c r="AV236" s="34"/>
      <c r="AW236" s="42"/>
      <c r="AX236" s="34"/>
      <c r="AY236" s="43"/>
      <c r="AZ236" s="34"/>
      <c r="BA236" s="34"/>
      <c r="BB236" s="34"/>
      <c r="BC236" s="42"/>
      <c r="BD236" s="34"/>
      <c r="BE236" s="34"/>
      <c r="BF236" s="43"/>
      <c r="BG236" s="34"/>
      <c r="BH236" s="34"/>
      <c r="BI236" s="120"/>
      <c r="BJ236" s="28">
        <f t="shared" si="111"/>
        <v>4800</v>
      </c>
    </row>
    <row r="237" spans="1:62" s="46" customFormat="1" ht="19.5" customHeight="1" x14ac:dyDescent="0.25">
      <c r="A237" s="103">
        <v>219</v>
      </c>
      <c r="B237" s="51" t="s">
        <v>141</v>
      </c>
      <c r="C237" s="21" t="s">
        <v>61</v>
      </c>
      <c r="D237" s="21" t="s">
        <v>74</v>
      </c>
      <c r="E237" s="21">
        <v>56</v>
      </c>
      <c r="F237" s="23">
        <v>80</v>
      </c>
      <c r="G237" s="47">
        <f t="shared" si="116"/>
        <v>136</v>
      </c>
      <c r="H237" s="50">
        <f t="shared" si="113"/>
        <v>56</v>
      </c>
      <c r="I237" s="28">
        <f t="shared" si="114"/>
        <v>289.78750000000002</v>
      </c>
      <c r="J237" s="28">
        <f t="shared" si="92"/>
        <v>16228.100000000002</v>
      </c>
      <c r="K237" s="41">
        <v>15</v>
      </c>
      <c r="L237" s="28">
        <f t="shared" si="93"/>
        <v>1081.8733333333334</v>
      </c>
      <c r="M237" s="28">
        <v>1303.57</v>
      </c>
      <c r="N237" s="42">
        <v>0.25</v>
      </c>
      <c r="O237" s="28">
        <f t="shared" si="94"/>
        <v>596.3608333333334</v>
      </c>
      <c r="P237" s="42">
        <v>1.54</v>
      </c>
      <c r="Q237" s="28">
        <f t="shared" si="95"/>
        <v>3673.5827333333336</v>
      </c>
      <c r="R237" s="28">
        <f t="shared" si="96"/>
        <v>6655.3869000000004</v>
      </c>
      <c r="S237" s="42">
        <v>0.03</v>
      </c>
      <c r="T237" s="28">
        <f t="shared" si="97"/>
        <v>199.661607</v>
      </c>
      <c r="U237" s="28">
        <f t="shared" si="98"/>
        <v>6855.0485070000004</v>
      </c>
      <c r="V237" s="42">
        <v>0</v>
      </c>
      <c r="W237" s="28">
        <f t="shared" si="91"/>
        <v>0</v>
      </c>
      <c r="X237" s="29">
        <f t="shared" si="99"/>
        <v>6855.0485070000004</v>
      </c>
      <c r="Y237" s="29">
        <f t="shared" si="100"/>
        <v>6900</v>
      </c>
      <c r="Z237" s="29">
        <f t="shared" si="110"/>
        <v>8280</v>
      </c>
      <c r="AA237" s="23">
        <v>80</v>
      </c>
      <c r="AB237" s="28">
        <f t="shared" si="115"/>
        <v>18.399999999999999</v>
      </c>
      <c r="AC237" s="34"/>
      <c r="AD237" s="28">
        <f t="shared" si="101"/>
        <v>1472</v>
      </c>
      <c r="AE237" s="42">
        <v>0.27100000000000002</v>
      </c>
      <c r="AF237" s="28">
        <f t="shared" si="102"/>
        <v>398.91200000000003</v>
      </c>
      <c r="AG237" s="42">
        <v>0</v>
      </c>
      <c r="AH237" s="28">
        <f t="shared" si="103"/>
        <v>0</v>
      </c>
      <c r="AI237" s="28">
        <f t="shared" si="104"/>
        <v>1870.912</v>
      </c>
      <c r="AJ237" s="28">
        <v>0</v>
      </c>
      <c r="AK237" s="42">
        <v>0.03</v>
      </c>
      <c r="AL237" s="28">
        <f t="shared" si="105"/>
        <v>56.127359999999996</v>
      </c>
      <c r="AM237" s="28">
        <f t="shared" si="106"/>
        <v>1927.03936</v>
      </c>
      <c r="AN237" s="42">
        <v>0</v>
      </c>
      <c r="AO237" s="28">
        <f t="shared" si="107"/>
        <v>0</v>
      </c>
      <c r="AP237" s="28">
        <f t="shared" si="108"/>
        <v>1927.03936</v>
      </c>
      <c r="AQ237" s="28">
        <f t="shared" si="109"/>
        <v>1900</v>
      </c>
      <c r="AR237" s="30" t="s">
        <v>59</v>
      </c>
      <c r="AS237" s="23"/>
      <c r="AT237" s="28"/>
      <c r="AU237" s="34"/>
      <c r="AV237" s="34"/>
      <c r="AW237" s="42"/>
      <c r="AX237" s="34"/>
      <c r="AY237" s="43"/>
      <c r="AZ237" s="34"/>
      <c r="BA237" s="34"/>
      <c r="BB237" s="34"/>
      <c r="BC237" s="42"/>
      <c r="BD237" s="34"/>
      <c r="BE237" s="34"/>
      <c r="BF237" s="43"/>
      <c r="BG237" s="34"/>
      <c r="BH237" s="34"/>
      <c r="BI237" s="120"/>
      <c r="BJ237" s="28">
        <f t="shared" si="111"/>
        <v>2280</v>
      </c>
    </row>
    <row r="238" spans="1:62" s="46" customFormat="1" ht="15" x14ac:dyDescent="0.25">
      <c r="A238" s="103">
        <v>220</v>
      </c>
      <c r="B238" s="51" t="s">
        <v>317</v>
      </c>
      <c r="C238" s="21" t="s">
        <v>58</v>
      </c>
      <c r="D238" s="21" t="s">
        <v>88</v>
      </c>
      <c r="E238" s="22">
        <v>44</v>
      </c>
      <c r="F238" s="40">
        <v>140</v>
      </c>
      <c r="G238" s="24">
        <f t="shared" si="116"/>
        <v>184</v>
      </c>
      <c r="H238" s="50">
        <v>44</v>
      </c>
      <c r="I238" s="28">
        <f t="shared" si="114"/>
        <v>289.78750000000002</v>
      </c>
      <c r="J238" s="28">
        <f t="shared" si="92"/>
        <v>12750.650000000001</v>
      </c>
      <c r="K238" s="41">
        <v>15</v>
      </c>
      <c r="L238" s="34">
        <f t="shared" si="93"/>
        <v>850.04333333333341</v>
      </c>
      <c r="M238" s="28">
        <v>1329.64</v>
      </c>
      <c r="N238" s="42">
        <v>0.25</v>
      </c>
      <c r="O238" s="34">
        <f t="shared" si="94"/>
        <v>544.92083333333335</v>
      </c>
      <c r="P238" s="42">
        <v>1.54</v>
      </c>
      <c r="Q238" s="34">
        <f t="shared" si="95"/>
        <v>3356.7123333333334</v>
      </c>
      <c r="R238" s="34">
        <f t="shared" si="96"/>
        <v>6081.3165000000008</v>
      </c>
      <c r="S238" s="42">
        <v>0.03</v>
      </c>
      <c r="T238" s="34">
        <f t="shared" si="97"/>
        <v>182.43949500000002</v>
      </c>
      <c r="U238" s="34">
        <f t="shared" si="98"/>
        <v>6263.7559950000004</v>
      </c>
      <c r="V238" s="43">
        <v>0</v>
      </c>
      <c r="W238" s="34">
        <v>0</v>
      </c>
      <c r="X238" s="36">
        <f t="shared" si="99"/>
        <v>6263.7559950000004</v>
      </c>
      <c r="Y238" s="36">
        <f t="shared" si="100"/>
        <v>6300</v>
      </c>
      <c r="Z238" s="29">
        <f t="shared" si="110"/>
        <v>7560</v>
      </c>
      <c r="AA238" s="40">
        <v>140</v>
      </c>
      <c r="AB238" s="28">
        <f t="shared" si="115"/>
        <v>18.399999999999999</v>
      </c>
      <c r="AC238" s="34"/>
      <c r="AD238" s="28">
        <f t="shared" si="101"/>
        <v>2576</v>
      </c>
      <c r="AE238" s="42">
        <v>0.27100000000000002</v>
      </c>
      <c r="AF238" s="28">
        <f t="shared" si="102"/>
        <v>698.096</v>
      </c>
      <c r="AG238" s="42">
        <v>0</v>
      </c>
      <c r="AH238" s="28">
        <f t="shared" si="103"/>
        <v>0</v>
      </c>
      <c r="AI238" s="28">
        <f t="shared" si="104"/>
        <v>3274.096</v>
      </c>
      <c r="AJ238" s="28">
        <v>0</v>
      </c>
      <c r="AK238" s="42">
        <v>0.03</v>
      </c>
      <c r="AL238" s="28">
        <f t="shared" si="105"/>
        <v>98.222880000000004</v>
      </c>
      <c r="AM238" s="28">
        <f t="shared" si="106"/>
        <v>3372.3188799999998</v>
      </c>
      <c r="AN238" s="42">
        <v>0</v>
      </c>
      <c r="AO238" s="28">
        <f t="shared" si="107"/>
        <v>0</v>
      </c>
      <c r="AP238" s="28">
        <f t="shared" si="108"/>
        <v>3372.3188799999998</v>
      </c>
      <c r="AQ238" s="28">
        <f t="shared" si="109"/>
        <v>3400</v>
      </c>
      <c r="AR238" s="30" t="s">
        <v>59</v>
      </c>
      <c r="AS238" s="40"/>
      <c r="AT238" s="28"/>
      <c r="AU238" s="34"/>
      <c r="AV238" s="28"/>
      <c r="AW238" s="42"/>
      <c r="AX238" s="34"/>
      <c r="AY238" s="43"/>
      <c r="AZ238" s="34"/>
      <c r="BA238" s="34"/>
      <c r="BB238" s="34"/>
      <c r="BC238" s="43"/>
      <c r="BD238" s="34"/>
      <c r="BE238" s="34"/>
      <c r="BF238" s="43"/>
      <c r="BG238" s="34"/>
      <c r="BH238" s="34"/>
      <c r="BI238" s="120"/>
      <c r="BJ238" s="28">
        <f t="shared" si="111"/>
        <v>4080</v>
      </c>
    </row>
    <row r="239" spans="1:62" s="46" customFormat="1" ht="15" x14ac:dyDescent="0.25">
      <c r="A239" s="103">
        <v>221</v>
      </c>
      <c r="B239" s="51" t="s">
        <v>318</v>
      </c>
      <c r="C239" s="21" t="s">
        <v>58</v>
      </c>
      <c r="D239" s="21" t="s">
        <v>35</v>
      </c>
      <c r="E239" s="22">
        <v>68</v>
      </c>
      <c r="F239" s="40">
        <v>80</v>
      </c>
      <c r="G239" s="24">
        <f t="shared" si="116"/>
        <v>148</v>
      </c>
      <c r="H239" s="50">
        <v>68</v>
      </c>
      <c r="I239" s="28">
        <f t="shared" si="114"/>
        <v>289.78750000000002</v>
      </c>
      <c r="J239" s="28">
        <f t="shared" si="92"/>
        <v>19705.550000000003</v>
      </c>
      <c r="K239" s="41">
        <v>15</v>
      </c>
      <c r="L239" s="34">
        <f t="shared" si="93"/>
        <v>1313.7033333333336</v>
      </c>
      <c r="M239" s="28">
        <v>1303.57</v>
      </c>
      <c r="N239" s="42">
        <v>0.25</v>
      </c>
      <c r="O239" s="34">
        <f t="shared" si="94"/>
        <v>654.31833333333338</v>
      </c>
      <c r="P239" s="42">
        <v>1.54</v>
      </c>
      <c r="Q239" s="34">
        <f t="shared" si="95"/>
        <v>4030.6009333333336</v>
      </c>
      <c r="R239" s="34">
        <f t="shared" si="96"/>
        <v>7302.1926000000003</v>
      </c>
      <c r="S239" s="42">
        <v>0.03</v>
      </c>
      <c r="T239" s="34">
        <f t="shared" si="97"/>
        <v>219.06577799999999</v>
      </c>
      <c r="U239" s="34">
        <f t="shared" si="98"/>
        <v>7521.2583780000004</v>
      </c>
      <c r="V239" s="43">
        <v>0</v>
      </c>
      <c r="W239" s="34">
        <v>0</v>
      </c>
      <c r="X239" s="36">
        <f t="shared" si="99"/>
        <v>7521.2583780000004</v>
      </c>
      <c r="Y239" s="36">
        <f t="shared" si="100"/>
        <v>7500</v>
      </c>
      <c r="Z239" s="29">
        <f t="shared" si="110"/>
        <v>9000</v>
      </c>
      <c r="AA239" s="40">
        <v>80</v>
      </c>
      <c r="AB239" s="28">
        <f t="shared" si="115"/>
        <v>18.399999999999999</v>
      </c>
      <c r="AC239" s="34"/>
      <c r="AD239" s="28">
        <f t="shared" si="101"/>
        <v>1472</v>
      </c>
      <c r="AE239" s="42">
        <v>0.27100000000000002</v>
      </c>
      <c r="AF239" s="28">
        <f t="shared" si="102"/>
        <v>398.91200000000003</v>
      </c>
      <c r="AG239" s="42">
        <v>0</v>
      </c>
      <c r="AH239" s="28">
        <f t="shared" si="103"/>
        <v>0</v>
      </c>
      <c r="AI239" s="28">
        <f t="shared" si="104"/>
        <v>1870.912</v>
      </c>
      <c r="AJ239" s="28">
        <v>0</v>
      </c>
      <c r="AK239" s="42">
        <v>0.03</v>
      </c>
      <c r="AL239" s="28">
        <f t="shared" si="105"/>
        <v>56.127359999999996</v>
      </c>
      <c r="AM239" s="28">
        <f t="shared" si="106"/>
        <v>1927.03936</v>
      </c>
      <c r="AN239" s="42">
        <v>0</v>
      </c>
      <c r="AO239" s="28">
        <f t="shared" si="107"/>
        <v>0</v>
      </c>
      <c r="AP239" s="28">
        <f t="shared" si="108"/>
        <v>1927.03936</v>
      </c>
      <c r="AQ239" s="28">
        <f t="shared" si="109"/>
        <v>1900</v>
      </c>
      <c r="AR239" s="30" t="s">
        <v>59</v>
      </c>
      <c r="AS239" s="40"/>
      <c r="AT239" s="28"/>
      <c r="AU239" s="34"/>
      <c r="AV239" s="28"/>
      <c r="AW239" s="42"/>
      <c r="AX239" s="34"/>
      <c r="AY239" s="43"/>
      <c r="AZ239" s="34"/>
      <c r="BA239" s="34"/>
      <c r="BB239" s="34"/>
      <c r="BC239" s="43"/>
      <c r="BD239" s="34"/>
      <c r="BE239" s="34"/>
      <c r="BF239" s="43"/>
      <c r="BG239" s="34"/>
      <c r="BH239" s="34"/>
      <c r="BI239" s="120"/>
      <c r="BJ239" s="28">
        <f t="shared" si="111"/>
        <v>2280</v>
      </c>
    </row>
    <row r="240" spans="1:62" s="46" customFormat="1" ht="15" x14ac:dyDescent="0.25">
      <c r="A240" s="103">
        <v>222</v>
      </c>
      <c r="B240" s="51" t="s">
        <v>315</v>
      </c>
      <c r="C240" s="21" t="s">
        <v>58</v>
      </c>
      <c r="D240" s="22">
        <v>2</v>
      </c>
      <c r="E240" s="21">
        <v>68</v>
      </c>
      <c r="F240" s="23">
        <v>92</v>
      </c>
      <c r="G240" s="47">
        <f t="shared" si="116"/>
        <v>160</v>
      </c>
      <c r="H240" s="50">
        <f t="shared" ref="H240:H254" si="117">E240</f>
        <v>68</v>
      </c>
      <c r="I240" s="28">
        <f t="shared" si="114"/>
        <v>289.78750000000002</v>
      </c>
      <c r="J240" s="28">
        <f t="shared" si="92"/>
        <v>19705.550000000003</v>
      </c>
      <c r="K240" s="41">
        <v>15</v>
      </c>
      <c r="L240" s="28">
        <f t="shared" si="93"/>
        <v>1313.7033333333336</v>
      </c>
      <c r="M240" s="28">
        <v>1303.57</v>
      </c>
      <c r="N240" s="42">
        <v>0.25</v>
      </c>
      <c r="O240" s="28">
        <f t="shared" si="94"/>
        <v>654.31833333333338</v>
      </c>
      <c r="P240" s="42">
        <v>1.54</v>
      </c>
      <c r="Q240" s="28">
        <f t="shared" si="95"/>
        <v>4030.6009333333336</v>
      </c>
      <c r="R240" s="28">
        <f t="shared" si="96"/>
        <v>7302.1926000000003</v>
      </c>
      <c r="S240" s="42">
        <v>0.03</v>
      </c>
      <c r="T240" s="28">
        <f t="shared" si="97"/>
        <v>219.06577799999999</v>
      </c>
      <c r="U240" s="28">
        <f t="shared" si="98"/>
        <v>7521.2583780000004</v>
      </c>
      <c r="V240" s="42">
        <v>0</v>
      </c>
      <c r="W240" s="28">
        <f>U240*V240</f>
        <v>0</v>
      </c>
      <c r="X240" s="29">
        <f t="shared" si="99"/>
        <v>7521.2583780000004</v>
      </c>
      <c r="Y240" s="29">
        <f t="shared" si="100"/>
        <v>7500</v>
      </c>
      <c r="Z240" s="29">
        <f t="shared" si="110"/>
        <v>9000</v>
      </c>
      <c r="AA240" s="23">
        <v>92</v>
      </c>
      <c r="AB240" s="28">
        <f t="shared" si="115"/>
        <v>18.399999999999999</v>
      </c>
      <c r="AC240" s="34"/>
      <c r="AD240" s="28">
        <f t="shared" si="101"/>
        <v>1692.8</v>
      </c>
      <c r="AE240" s="42">
        <v>0.27100000000000002</v>
      </c>
      <c r="AF240" s="28">
        <f t="shared" si="102"/>
        <v>458.74880000000002</v>
      </c>
      <c r="AG240" s="42">
        <v>0</v>
      </c>
      <c r="AH240" s="28">
        <f t="shared" si="103"/>
        <v>0</v>
      </c>
      <c r="AI240" s="28">
        <f t="shared" si="104"/>
        <v>2151.5488</v>
      </c>
      <c r="AJ240" s="28">
        <v>0</v>
      </c>
      <c r="AK240" s="42">
        <v>0.03</v>
      </c>
      <c r="AL240" s="28">
        <f t="shared" si="105"/>
        <v>64.546464</v>
      </c>
      <c r="AM240" s="28">
        <f t="shared" si="106"/>
        <v>2216.095264</v>
      </c>
      <c r="AN240" s="42">
        <v>0</v>
      </c>
      <c r="AO240" s="28">
        <f t="shared" si="107"/>
        <v>0</v>
      </c>
      <c r="AP240" s="28">
        <f t="shared" si="108"/>
        <v>2216.095264</v>
      </c>
      <c r="AQ240" s="28">
        <f t="shared" si="109"/>
        <v>2200</v>
      </c>
      <c r="AR240" s="30" t="s">
        <v>59</v>
      </c>
      <c r="AS240" s="23"/>
      <c r="AT240" s="28"/>
      <c r="AU240" s="34"/>
      <c r="AV240" s="34"/>
      <c r="AW240" s="42"/>
      <c r="AX240" s="34"/>
      <c r="AY240" s="43"/>
      <c r="AZ240" s="34"/>
      <c r="BA240" s="34"/>
      <c r="BB240" s="34"/>
      <c r="BC240" s="42"/>
      <c r="BD240" s="34"/>
      <c r="BE240" s="34"/>
      <c r="BF240" s="43"/>
      <c r="BG240" s="34"/>
      <c r="BH240" s="34"/>
      <c r="BI240" s="120"/>
      <c r="BJ240" s="28">
        <f t="shared" si="111"/>
        <v>2640</v>
      </c>
    </row>
    <row r="241" spans="1:62" s="46" customFormat="1" ht="15" x14ac:dyDescent="0.25">
      <c r="A241" s="103">
        <v>223</v>
      </c>
      <c r="B241" s="51" t="s">
        <v>315</v>
      </c>
      <c r="C241" s="21" t="s">
        <v>61</v>
      </c>
      <c r="D241" s="21" t="s">
        <v>36</v>
      </c>
      <c r="E241" s="22">
        <v>70</v>
      </c>
      <c r="F241" s="40">
        <v>88</v>
      </c>
      <c r="G241" s="24">
        <f t="shared" si="116"/>
        <v>158</v>
      </c>
      <c r="H241" s="50">
        <f t="shared" si="117"/>
        <v>70</v>
      </c>
      <c r="I241" s="28">
        <f t="shared" si="114"/>
        <v>289.78750000000002</v>
      </c>
      <c r="J241" s="28">
        <f t="shared" si="92"/>
        <v>20285.125</v>
      </c>
      <c r="K241" s="41">
        <v>15</v>
      </c>
      <c r="L241" s="34">
        <f t="shared" si="93"/>
        <v>1352.3416666666667</v>
      </c>
      <c r="M241" s="28">
        <v>1303.5733333333333</v>
      </c>
      <c r="N241" s="42">
        <v>0.25</v>
      </c>
      <c r="O241" s="34">
        <f t="shared" si="94"/>
        <v>663.97874999999999</v>
      </c>
      <c r="P241" s="42">
        <v>1.54</v>
      </c>
      <c r="Q241" s="34">
        <f t="shared" si="95"/>
        <v>4090.1091000000001</v>
      </c>
      <c r="R241" s="34">
        <f t="shared" si="96"/>
        <v>7410.0028500000008</v>
      </c>
      <c r="S241" s="42">
        <v>0.03</v>
      </c>
      <c r="T241" s="34">
        <f t="shared" si="97"/>
        <v>222.30008550000002</v>
      </c>
      <c r="U241" s="34">
        <f t="shared" si="98"/>
        <v>7632.3029355000008</v>
      </c>
      <c r="V241" s="43">
        <v>0</v>
      </c>
      <c r="W241" s="34">
        <v>0</v>
      </c>
      <c r="X241" s="36">
        <f t="shared" si="99"/>
        <v>7632.3029355000008</v>
      </c>
      <c r="Y241" s="36">
        <f t="shared" si="100"/>
        <v>7600</v>
      </c>
      <c r="Z241" s="29">
        <f t="shared" si="110"/>
        <v>9120</v>
      </c>
      <c r="AA241" s="40">
        <v>88</v>
      </c>
      <c r="AB241" s="28">
        <f t="shared" si="115"/>
        <v>18.399999999999999</v>
      </c>
      <c r="AC241" s="34"/>
      <c r="AD241" s="28">
        <f t="shared" si="101"/>
        <v>1619.1999999999998</v>
      </c>
      <c r="AE241" s="42">
        <v>0.27100000000000002</v>
      </c>
      <c r="AF241" s="28">
        <f t="shared" si="102"/>
        <v>438.8032</v>
      </c>
      <c r="AG241" s="42">
        <v>0</v>
      </c>
      <c r="AH241" s="28">
        <f t="shared" si="103"/>
        <v>0</v>
      </c>
      <c r="AI241" s="28">
        <f t="shared" si="104"/>
        <v>2058.0031999999997</v>
      </c>
      <c r="AJ241" s="28">
        <v>0</v>
      </c>
      <c r="AK241" s="42">
        <v>0.03</v>
      </c>
      <c r="AL241" s="28">
        <f t="shared" si="105"/>
        <v>61.740095999999987</v>
      </c>
      <c r="AM241" s="28">
        <f t="shared" si="106"/>
        <v>2119.7432959999996</v>
      </c>
      <c r="AN241" s="42">
        <v>0</v>
      </c>
      <c r="AO241" s="28">
        <f t="shared" si="107"/>
        <v>0</v>
      </c>
      <c r="AP241" s="28">
        <f t="shared" si="108"/>
        <v>2119.7432959999996</v>
      </c>
      <c r="AQ241" s="28">
        <f t="shared" si="109"/>
        <v>2100</v>
      </c>
      <c r="AR241" s="30" t="s">
        <v>59</v>
      </c>
      <c r="AS241" s="40"/>
      <c r="AT241" s="28"/>
      <c r="AU241" s="34"/>
      <c r="AV241" s="28"/>
      <c r="AW241" s="42"/>
      <c r="AX241" s="34"/>
      <c r="AY241" s="43"/>
      <c r="AZ241" s="34"/>
      <c r="BA241" s="34"/>
      <c r="BB241" s="34"/>
      <c r="BC241" s="42"/>
      <c r="BD241" s="34"/>
      <c r="BE241" s="34"/>
      <c r="BF241" s="43"/>
      <c r="BG241" s="34"/>
      <c r="BH241" s="34"/>
      <c r="BI241" s="120"/>
      <c r="BJ241" s="28">
        <f t="shared" si="111"/>
        <v>2520</v>
      </c>
    </row>
    <row r="242" spans="1:62" s="46" customFormat="1" ht="15" x14ac:dyDescent="0.25">
      <c r="A242" s="103">
        <v>224</v>
      </c>
      <c r="B242" s="51" t="s">
        <v>143</v>
      </c>
      <c r="C242" s="21" t="s">
        <v>58</v>
      </c>
      <c r="D242" s="22">
        <v>3</v>
      </c>
      <c r="E242" s="21">
        <v>212</v>
      </c>
      <c r="F242" s="23">
        <v>360</v>
      </c>
      <c r="G242" s="47">
        <f t="shared" si="116"/>
        <v>572</v>
      </c>
      <c r="H242" s="50">
        <f t="shared" si="117"/>
        <v>212</v>
      </c>
      <c r="I242" s="28">
        <f t="shared" si="114"/>
        <v>289.78750000000002</v>
      </c>
      <c r="J242" s="28">
        <f t="shared" si="92"/>
        <v>61434.950000000004</v>
      </c>
      <c r="K242" s="41">
        <v>15</v>
      </c>
      <c r="L242" s="28">
        <f t="shared" si="93"/>
        <v>4095.6633333333334</v>
      </c>
      <c r="M242" s="28">
        <v>1381.78</v>
      </c>
      <c r="N242" s="42">
        <v>0.25</v>
      </c>
      <c r="O242" s="28">
        <f t="shared" si="94"/>
        <v>1369.3608333333334</v>
      </c>
      <c r="P242" s="42">
        <v>1.54</v>
      </c>
      <c r="Q242" s="28">
        <f t="shared" si="95"/>
        <v>8435.2627333333348</v>
      </c>
      <c r="R242" s="28">
        <f t="shared" si="96"/>
        <v>15282.066900000002</v>
      </c>
      <c r="S242" s="42">
        <v>0.03</v>
      </c>
      <c r="T242" s="28">
        <f t="shared" si="97"/>
        <v>458.46200700000003</v>
      </c>
      <c r="U242" s="28">
        <f t="shared" si="98"/>
        <v>15740.528907000002</v>
      </c>
      <c r="V242" s="42">
        <v>0</v>
      </c>
      <c r="W242" s="28">
        <f t="shared" ref="W242:W256" si="118">U242*V242</f>
        <v>0</v>
      </c>
      <c r="X242" s="29">
        <f t="shared" si="99"/>
        <v>15740.528907000002</v>
      </c>
      <c r="Y242" s="29">
        <f t="shared" si="100"/>
        <v>15700</v>
      </c>
      <c r="Z242" s="29">
        <f t="shared" si="110"/>
        <v>18840</v>
      </c>
      <c r="AA242" s="23">
        <v>360</v>
      </c>
      <c r="AB242" s="28">
        <f t="shared" si="115"/>
        <v>18.399999999999999</v>
      </c>
      <c r="AC242" s="34"/>
      <c r="AD242" s="28">
        <f t="shared" si="101"/>
        <v>6623.9999999999991</v>
      </c>
      <c r="AE242" s="42">
        <v>0.27100000000000002</v>
      </c>
      <c r="AF242" s="28">
        <f t="shared" si="102"/>
        <v>1795.1039999999998</v>
      </c>
      <c r="AG242" s="42">
        <v>0</v>
      </c>
      <c r="AH242" s="28">
        <f t="shared" si="103"/>
        <v>0</v>
      </c>
      <c r="AI242" s="28">
        <f t="shared" si="104"/>
        <v>8419.1039999999994</v>
      </c>
      <c r="AJ242" s="28">
        <v>0</v>
      </c>
      <c r="AK242" s="42">
        <v>0.03</v>
      </c>
      <c r="AL242" s="28">
        <f t="shared" si="105"/>
        <v>252.57311999999996</v>
      </c>
      <c r="AM242" s="28">
        <f t="shared" si="106"/>
        <v>8671.6771199999985</v>
      </c>
      <c r="AN242" s="42">
        <v>0</v>
      </c>
      <c r="AO242" s="28">
        <f t="shared" si="107"/>
        <v>0</v>
      </c>
      <c r="AP242" s="28">
        <f t="shared" si="108"/>
        <v>8671.6771199999985</v>
      </c>
      <c r="AQ242" s="28">
        <f t="shared" si="109"/>
        <v>8700</v>
      </c>
      <c r="AR242" s="30" t="s">
        <v>59</v>
      </c>
      <c r="AS242" s="23"/>
      <c r="AT242" s="28"/>
      <c r="AU242" s="34"/>
      <c r="AV242" s="34"/>
      <c r="AW242" s="42"/>
      <c r="AX242" s="34"/>
      <c r="AY242" s="43"/>
      <c r="AZ242" s="34"/>
      <c r="BA242" s="34"/>
      <c r="BB242" s="34"/>
      <c r="BC242" s="42"/>
      <c r="BD242" s="34"/>
      <c r="BE242" s="34"/>
      <c r="BF242" s="43"/>
      <c r="BG242" s="34"/>
      <c r="BH242" s="34"/>
      <c r="BI242" s="120"/>
      <c r="BJ242" s="28">
        <f t="shared" si="111"/>
        <v>10440</v>
      </c>
    </row>
    <row r="243" spans="1:62" s="46" customFormat="1" ht="15" x14ac:dyDescent="0.25">
      <c r="A243" s="103">
        <v>225</v>
      </c>
      <c r="B243" s="51" t="s">
        <v>143</v>
      </c>
      <c r="C243" s="21" t="s">
        <v>61</v>
      </c>
      <c r="D243" s="22">
        <v>4</v>
      </c>
      <c r="E243" s="21">
        <v>80</v>
      </c>
      <c r="F243" s="23">
        <v>180</v>
      </c>
      <c r="G243" s="47">
        <f t="shared" si="116"/>
        <v>260</v>
      </c>
      <c r="H243" s="50">
        <f t="shared" si="117"/>
        <v>80</v>
      </c>
      <c r="I243" s="28">
        <f t="shared" si="114"/>
        <v>289.78750000000002</v>
      </c>
      <c r="J243" s="28">
        <f t="shared" si="92"/>
        <v>23183</v>
      </c>
      <c r="K243" s="41">
        <v>15</v>
      </c>
      <c r="L243" s="28">
        <f t="shared" si="93"/>
        <v>1545.5333333333333</v>
      </c>
      <c r="M243" s="28">
        <v>1329.64</v>
      </c>
      <c r="N243" s="42">
        <v>0.25</v>
      </c>
      <c r="O243" s="28">
        <f t="shared" si="94"/>
        <v>718.79333333333329</v>
      </c>
      <c r="P243" s="42">
        <v>1.54</v>
      </c>
      <c r="Q243" s="28">
        <f t="shared" si="95"/>
        <v>4427.7669333333333</v>
      </c>
      <c r="R243" s="28">
        <f t="shared" si="96"/>
        <v>8021.7335999999996</v>
      </c>
      <c r="S243" s="42">
        <v>0.03</v>
      </c>
      <c r="T243" s="28">
        <f t="shared" si="97"/>
        <v>240.65200799999997</v>
      </c>
      <c r="U243" s="28">
        <f t="shared" si="98"/>
        <v>8262.3856079999987</v>
      </c>
      <c r="V243" s="42">
        <v>0</v>
      </c>
      <c r="W243" s="28">
        <f t="shared" si="118"/>
        <v>0</v>
      </c>
      <c r="X243" s="29">
        <f t="shared" si="99"/>
        <v>8262.3856079999987</v>
      </c>
      <c r="Y243" s="29">
        <f t="shared" si="100"/>
        <v>8300</v>
      </c>
      <c r="Z243" s="29">
        <f t="shared" si="110"/>
        <v>9960</v>
      </c>
      <c r="AA243" s="23">
        <v>180</v>
      </c>
      <c r="AB243" s="28">
        <f t="shared" si="115"/>
        <v>18.399999999999999</v>
      </c>
      <c r="AC243" s="34"/>
      <c r="AD243" s="28">
        <f t="shared" si="101"/>
        <v>3311.9999999999995</v>
      </c>
      <c r="AE243" s="42">
        <v>0.27100000000000002</v>
      </c>
      <c r="AF243" s="28">
        <f t="shared" si="102"/>
        <v>897.55199999999991</v>
      </c>
      <c r="AG243" s="42">
        <v>0</v>
      </c>
      <c r="AH243" s="28">
        <f t="shared" si="103"/>
        <v>0</v>
      </c>
      <c r="AI243" s="28">
        <f t="shared" si="104"/>
        <v>4209.5519999999997</v>
      </c>
      <c r="AJ243" s="28">
        <v>0</v>
      </c>
      <c r="AK243" s="42">
        <v>0.03</v>
      </c>
      <c r="AL243" s="28">
        <f t="shared" si="105"/>
        <v>126.28655999999998</v>
      </c>
      <c r="AM243" s="28">
        <f t="shared" si="106"/>
        <v>4335.8385599999992</v>
      </c>
      <c r="AN243" s="42">
        <v>0</v>
      </c>
      <c r="AO243" s="28">
        <f t="shared" si="107"/>
        <v>0</v>
      </c>
      <c r="AP243" s="28">
        <f t="shared" si="108"/>
        <v>4335.8385599999992</v>
      </c>
      <c r="AQ243" s="28">
        <f t="shared" si="109"/>
        <v>4300</v>
      </c>
      <c r="AR243" s="30" t="s">
        <v>59</v>
      </c>
      <c r="AS243" s="23"/>
      <c r="AT243" s="28"/>
      <c r="AU243" s="34"/>
      <c r="AV243" s="34"/>
      <c r="AW243" s="42"/>
      <c r="AX243" s="34"/>
      <c r="AY243" s="43"/>
      <c r="AZ243" s="34"/>
      <c r="BA243" s="34"/>
      <c r="BB243" s="34"/>
      <c r="BC243" s="42"/>
      <c r="BD243" s="34"/>
      <c r="BE243" s="34"/>
      <c r="BF243" s="43"/>
      <c r="BG243" s="34"/>
      <c r="BH243" s="34"/>
      <c r="BI243" s="120"/>
      <c r="BJ243" s="28">
        <f t="shared" si="111"/>
        <v>5160</v>
      </c>
    </row>
    <row r="244" spans="1:62" s="46" customFormat="1" ht="15" x14ac:dyDescent="0.25">
      <c r="A244" s="103">
        <v>226</v>
      </c>
      <c r="B244" s="51" t="s">
        <v>143</v>
      </c>
      <c r="C244" s="21" t="s">
        <v>61</v>
      </c>
      <c r="D244" s="21" t="s">
        <v>74</v>
      </c>
      <c r="E244" s="21">
        <v>104</v>
      </c>
      <c r="F244" s="23">
        <v>168</v>
      </c>
      <c r="G244" s="47">
        <f t="shared" si="116"/>
        <v>272</v>
      </c>
      <c r="H244" s="50">
        <f t="shared" si="117"/>
        <v>104</v>
      </c>
      <c r="I244" s="28">
        <f t="shared" si="114"/>
        <v>289.78750000000002</v>
      </c>
      <c r="J244" s="28">
        <f t="shared" si="92"/>
        <v>30137.9</v>
      </c>
      <c r="K244" s="41">
        <v>15</v>
      </c>
      <c r="L244" s="28">
        <f t="shared" si="93"/>
        <v>2009.1933333333334</v>
      </c>
      <c r="M244" s="28">
        <v>1329.64</v>
      </c>
      <c r="N244" s="42">
        <v>0.25</v>
      </c>
      <c r="O244" s="28">
        <f t="shared" si="94"/>
        <v>834.70833333333337</v>
      </c>
      <c r="P244" s="42">
        <v>1.54</v>
      </c>
      <c r="Q244" s="28">
        <f t="shared" si="95"/>
        <v>5141.8033333333333</v>
      </c>
      <c r="R244" s="28">
        <f t="shared" si="96"/>
        <v>9315.3450000000012</v>
      </c>
      <c r="S244" s="42">
        <v>0.03</v>
      </c>
      <c r="T244" s="28">
        <f t="shared" si="97"/>
        <v>279.46035000000001</v>
      </c>
      <c r="U244" s="28">
        <f t="shared" si="98"/>
        <v>9594.8053500000005</v>
      </c>
      <c r="V244" s="42">
        <v>0</v>
      </c>
      <c r="W244" s="28">
        <f t="shared" si="118"/>
        <v>0</v>
      </c>
      <c r="X244" s="29">
        <f t="shared" si="99"/>
        <v>9594.8053500000005</v>
      </c>
      <c r="Y244" s="29">
        <f t="shared" si="100"/>
        <v>9600</v>
      </c>
      <c r="Z244" s="29">
        <f t="shared" si="110"/>
        <v>11520</v>
      </c>
      <c r="AA244" s="23">
        <v>168</v>
      </c>
      <c r="AB244" s="28">
        <f t="shared" si="115"/>
        <v>18.399999999999999</v>
      </c>
      <c r="AC244" s="34"/>
      <c r="AD244" s="28">
        <f t="shared" si="101"/>
        <v>3091.2</v>
      </c>
      <c r="AE244" s="42">
        <v>0.27100000000000002</v>
      </c>
      <c r="AF244" s="28">
        <f t="shared" si="102"/>
        <v>837.71519999999998</v>
      </c>
      <c r="AG244" s="42">
        <v>0</v>
      </c>
      <c r="AH244" s="28">
        <f t="shared" si="103"/>
        <v>0</v>
      </c>
      <c r="AI244" s="28">
        <f t="shared" si="104"/>
        <v>3928.9151999999999</v>
      </c>
      <c r="AJ244" s="28">
        <v>0</v>
      </c>
      <c r="AK244" s="42">
        <v>0.03</v>
      </c>
      <c r="AL244" s="28">
        <f t="shared" si="105"/>
        <v>117.86745599999999</v>
      </c>
      <c r="AM244" s="28">
        <f t="shared" si="106"/>
        <v>4046.7826559999999</v>
      </c>
      <c r="AN244" s="42">
        <v>0</v>
      </c>
      <c r="AO244" s="28">
        <f t="shared" si="107"/>
        <v>0</v>
      </c>
      <c r="AP244" s="28">
        <f t="shared" si="108"/>
        <v>4046.7826559999999</v>
      </c>
      <c r="AQ244" s="28">
        <f t="shared" si="109"/>
        <v>4000</v>
      </c>
      <c r="AR244" s="30" t="s">
        <v>59</v>
      </c>
      <c r="AS244" s="23"/>
      <c r="AT244" s="28"/>
      <c r="AU244" s="34"/>
      <c r="AV244" s="34"/>
      <c r="AW244" s="42"/>
      <c r="AX244" s="34"/>
      <c r="AY244" s="43"/>
      <c r="AZ244" s="34"/>
      <c r="BA244" s="34"/>
      <c r="BB244" s="34"/>
      <c r="BC244" s="42"/>
      <c r="BD244" s="34"/>
      <c r="BE244" s="34"/>
      <c r="BF244" s="43"/>
      <c r="BG244" s="34"/>
      <c r="BH244" s="34"/>
      <c r="BI244" s="120"/>
      <c r="BJ244" s="28">
        <f t="shared" si="111"/>
        <v>4800</v>
      </c>
    </row>
    <row r="245" spans="1:62" s="46" customFormat="1" ht="15" x14ac:dyDescent="0.25">
      <c r="A245" s="103">
        <v>227</v>
      </c>
      <c r="B245" s="51" t="s">
        <v>384</v>
      </c>
      <c r="C245" s="21" t="s">
        <v>58</v>
      </c>
      <c r="D245" s="22">
        <v>2</v>
      </c>
      <c r="E245" s="22">
        <v>136</v>
      </c>
      <c r="F245" s="40">
        <v>200</v>
      </c>
      <c r="G245" s="47">
        <f t="shared" si="116"/>
        <v>336</v>
      </c>
      <c r="H245" s="50">
        <f t="shared" si="117"/>
        <v>136</v>
      </c>
      <c r="I245" s="28">
        <f t="shared" si="114"/>
        <v>289.78750000000002</v>
      </c>
      <c r="J245" s="28">
        <f t="shared" si="92"/>
        <v>39411.100000000006</v>
      </c>
      <c r="K245" s="41">
        <v>15</v>
      </c>
      <c r="L245" s="28">
        <f t="shared" si="93"/>
        <v>2627.4066666666672</v>
      </c>
      <c r="M245" s="28">
        <v>1355.7133333333331</v>
      </c>
      <c r="N245" s="42">
        <v>0.25</v>
      </c>
      <c r="O245" s="28">
        <f t="shared" si="94"/>
        <v>995.78000000000009</v>
      </c>
      <c r="P245" s="42">
        <v>1.54</v>
      </c>
      <c r="Q245" s="28">
        <f t="shared" si="95"/>
        <v>6134.0048000000006</v>
      </c>
      <c r="R245" s="28">
        <f t="shared" si="96"/>
        <v>11112.9048</v>
      </c>
      <c r="S245" s="42">
        <v>0.03</v>
      </c>
      <c r="T245" s="28">
        <f t="shared" si="97"/>
        <v>333.38714399999998</v>
      </c>
      <c r="U245" s="28">
        <f t="shared" si="98"/>
        <v>11446.291944000001</v>
      </c>
      <c r="V245" s="42">
        <v>0</v>
      </c>
      <c r="W245" s="28">
        <f t="shared" si="118"/>
        <v>0</v>
      </c>
      <c r="X245" s="29">
        <f t="shared" si="99"/>
        <v>11446.291944000001</v>
      </c>
      <c r="Y245" s="29">
        <f t="shared" si="100"/>
        <v>11400</v>
      </c>
      <c r="Z245" s="29">
        <f t="shared" si="110"/>
        <v>13680</v>
      </c>
      <c r="AA245" s="40">
        <v>200</v>
      </c>
      <c r="AB245" s="28">
        <f t="shared" si="115"/>
        <v>18.399999999999999</v>
      </c>
      <c r="AC245" s="34"/>
      <c r="AD245" s="28">
        <f t="shared" si="101"/>
        <v>3679.9999999999995</v>
      </c>
      <c r="AE245" s="42">
        <v>0.27100000000000002</v>
      </c>
      <c r="AF245" s="28">
        <f t="shared" si="102"/>
        <v>997.28</v>
      </c>
      <c r="AG245" s="42">
        <v>0</v>
      </c>
      <c r="AH245" s="28">
        <f t="shared" si="103"/>
        <v>0</v>
      </c>
      <c r="AI245" s="28">
        <f t="shared" si="104"/>
        <v>4677.28</v>
      </c>
      <c r="AJ245" s="28">
        <v>0</v>
      </c>
      <c r="AK245" s="42">
        <v>0.03</v>
      </c>
      <c r="AL245" s="28">
        <f t="shared" si="105"/>
        <v>140.3184</v>
      </c>
      <c r="AM245" s="28">
        <f t="shared" si="106"/>
        <v>4817.5983999999999</v>
      </c>
      <c r="AN245" s="42">
        <v>0</v>
      </c>
      <c r="AO245" s="28">
        <f t="shared" si="107"/>
        <v>0</v>
      </c>
      <c r="AP245" s="28">
        <f t="shared" si="108"/>
        <v>4817.5983999999999</v>
      </c>
      <c r="AQ245" s="28">
        <f t="shared" si="109"/>
        <v>4800</v>
      </c>
      <c r="AR245" s="30"/>
      <c r="AS245" s="40"/>
      <c r="AT245" s="28"/>
      <c r="AU245" s="34"/>
      <c r="AV245" s="34"/>
      <c r="AW245" s="42"/>
      <c r="AX245" s="34"/>
      <c r="AY245" s="43"/>
      <c r="AZ245" s="34"/>
      <c r="BA245" s="34"/>
      <c r="BB245" s="34"/>
      <c r="BC245" s="42"/>
      <c r="BD245" s="34"/>
      <c r="BE245" s="34"/>
      <c r="BF245" s="43"/>
      <c r="BG245" s="34"/>
      <c r="BH245" s="34"/>
      <c r="BI245" s="120"/>
      <c r="BJ245" s="28">
        <f t="shared" si="111"/>
        <v>5760</v>
      </c>
    </row>
    <row r="246" spans="1:62" s="46" customFormat="1" ht="15" x14ac:dyDescent="0.25">
      <c r="A246" s="103">
        <v>228</v>
      </c>
      <c r="B246" s="51" t="s">
        <v>144</v>
      </c>
      <c r="C246" s="21" t="s">
        <v>58</v>
      </c>
      <c r="D246" s="22">
        <v>2</v>
      </c>
      <c r="E246" s="21">
        <v>112</v>
      </c>
      <c r="F246" s="23">
        <v>208</v>
      </c>
      <c r="G246" s="47">
        <f t="shared" si="116"/>
        <v>320</v>
      </c>
      <c r="H246" s="50">
        <f t="shared" si="117"/>
        <v>112</v>
      </c>
      <c r="I246" s="28">
        <f t="shared" si="114"/>
        <v>289.78750000000002</v>
      </c>
      <c r="J246" s="28">
        <f t="shared" si="92"/>
        <v>32456.200000000004</v>
      </c>
      <c r="K246" s="41">
        <v>15</v>
      </c>
      <c r="L246" s="28">
        <f t="shared" si="93"/>
        <v>2163.7466666666669</v>
      </c>
      <c r="M246" s="28">
        <v>1355.71</v>
      </c>
      <c r="N246" s="42">
        <v>0.25</v>
      </c>
      <c r="O246" s="28">
        <f t="shared" si="94"/>
        <v>879.86416666666673</v>
      </c>
      <c r="P246" s="42">
        <v>1.54</v>
      </c>
      <c r="Q246" s="28">
        <f t="shared" si="95"/>
        <v>5419.9632666666676</v>
      </c>
      <c r="R246" s="28">
        <f t="shared" si="96"/>
        <v>9819.2841000000008</v>
      </c>
      <c r="S246" s="42">
        <v>0.03</v>
      </c>
      <c r="T246" s="28">
        <f t="shared" si="97"/>
        <v>294.57852300000002</v>
      </c>
      <c r="U246" s="28">
        <f t="shared" si="98"/>
        <v>10113.862623000001</v>
      </c>
      <c r="V246" s="42">
        <v>0</v>
      </c>
      <c r="W246" s="28">
        <f t="shared" si="118"/>
        <v>0</v>
      </c>
      <c r="X246" s="29">
        <f t="shared" si="99"/>
        <v>10113.862623000001</v>
      </c>
      <c r="Y246" s="29">
        <f t="shared" si="100"/>
        <v>10100</v>
      </c>
      <c r="Z246" s="29">
        <f t="shared" si="110"/>
        <v>12120</v>
      </c>
      <c r="AA246" s="23">
        <v>208</v>
      </c>
      <c r="AB246" s="28">
        <f t="shared" si="115"/>
        <v>18.399999999999999</v>
      </c>
      <c r="AC246" s="34"/>
      <c r="AD246" s="28">
        <f t="shared" si="101"/>
        <v>3827.2</v>
      </c>
      <c r="AE246" s="42">
        <v>0.27100000000000002</v>
      </c>
      <c r="AF246" s="28">
        <f t="shared" si="102"/>
        <v>1037.1712</v>
      </c>
      <c r="AG246" s="42">
        <v>0</v>
      </c>
      <c r="AH246" s="28">
        <f t="shared" si="103"/>
        <v>0</v>
      </c>
      <c r="AI246" s="28">
        <f t="shared" si="104"/>
        <v>4864.3711999999996</v>
      </c>
      <c r="AJ246" s="28">
        <v>0</v>
      </c>
      <c r="AK246" s="42">
        <v>0.03</v>
      </c>
      <c r="AL246" s="28">
        <f t="shared" si="105"/>
        <v>145.93113599999998</v>
      </c>
      <c r="AM246" s="28">
        <f t="shared" si="106"/>
        <v>5010.3023359999997</v>
      </c>
      <c r="AN246" s="42">
        <v>0</v>
      </c>
      <c r="AO246" s="28">
        <f t="shared" si="107"/>
        <v>0</v>
      </c>
      <c r="AP246" s="28">
        <f t="shared" si="108"/>
        <v>5010.3023359999997</v>
      </c>
      <c r="AQ246" s="28">
        <f t="shared" si="109"/>
        <v>5000</v>
      </c>
      <c r="AR246" s="30" t="s">
        <v>59</v>
      </c>
      <c r="AS246" s="23"/>
      <c r="AT246" s="28"/>
      <c r="AU246" s="34"/>
      <c r="AV246" s="34"/>
      <c r="AW246" s="42"/>
      <c r="AX246" s="34"/>
      <c r="AY246" s="43"/>
      <c r="AZ246" s="34"/>
      <c r="BA246" s="34"/>
      <c r="BB246" s="34"/>
      <c r="BC246" s="42"/>
      <c r="BD246" s="34"/>
      <c r="BE246" s="34"/>
      <c r="BF246" s="43"/>
      <c r="BG246" s="34"/>
      <c r="BH246" s="34"/>
      <c r="BI246" s="120"/>
      <c r="BJ246" s="28">
        <f t="shared" si="111"/>
        <v>6000</v>
      </c>
    </row>
    <row r="247" spans="1:62" s="46" customFormat="1" ht="15" x14ac:dyDescent="0.25">
      <c r="A247" s="103">
        <v>229</v>
      </c>
      <c r="B247" s="51" t="s">
        <v>144</v>
      </c>
      <c r="C247" s="21" t="s">
        <v>60</v>
      </c>
      <c r="D247" s="22">
        <v>2</v>
      </c>
      <c r="E247" s="21">
        <v>80</v>
      </c>
      <c r="F247" s="23">
        <v>150</v>
      </c>
      <c r="G247" s="47">
        <f t="shared" si="116"/>
        <v>230</v>
      </c>
      <c r="H247" s="50">
        <f t="shared" si="117"/>
        <v>80</v>
      </c>
      <c r="I247" s="28">
        <f t="shared" si="114"/>
        <v>289.78750000000002</v>
      </c>
      <c r="J247" s="28">
        <f t="shared" si="92"/>
        <v>23183</v>
      </c>
      <c r="K247" s="41">
        <v>15</v>
      </c>
      <c r="L247" s="28">
        <f t="shared" si="93"/>
        <v>1545.5333333333333</v>
      </c>
      <c r="M247" s="28">
        <v>1329.64</v>
      </c>
      <c r="N247" s="42">
        <v>0.25</v>
      </c>
      <c r="O247" s="28">
        <f t="shared" si="94"/>
        <v>718.79333333333329</v>
      </c>
      <c r="P247" s="42">
        <v>1.54</v>
      </c>
      <c r="Q247" s="28">
        <f t="shared" si="95"/>
        <v>4427.7669333333333</v>
      </c>
      <c r="R247" s="28">
        <f t="shared" si="96"/>
        <v>8021.7335999999996</v>
      </c>
      <c r="S247" s="42">
        <v>0.03</v>
      </c>
      <c r="T247" s="28">
        <f t="shared" si="97"/>
        <v>240.65200799999997</v>
      </c>
      <c r="U247" s="28">
        <f t="shared" si="98"/>
        <v>8262.3856079999987</v>
      </c>
      <c r="V247" s="42">
        <v>0</v>
      </c>
      <c r="W247" s="28">
        <f t="shared" si="118"/>
        <v>0</v>
      </c>
      <c r="X247" s="29">
        <f t="shared" si="99"/>
        <v>8262.3856079999987</v>
      </c>
      <c r="Y247" s="29">
        <f t="shared" si="100"/>
        <v>8300</v>
      </c>
      <c r="Z247" s="29">
        <f t="shared" si="110"/>
        <v>9960</v>
      </c>
      <c r="AA247" s="23">
        <v>150</v>
      </c>
      <c r="AB247" s="28">
        <f t="shared" si="115"/>
        <v>18.399999999999999</v>
      </c>
      <c r="AC247" s="34"/>
      <c r="AD247" s="28">
        <f t="shared" si="101"/>
        <v>2760</v>
      </c>
      <c r="AE247" s="42">
        <v>0.27100000000000002</v>
      </c>
      <c r="AF247" s="28">
        <f t="shared" si="102"/>
        <v>747.96</v>
      </c>
      <c r="AG247" s="42">
        <v>0</v>
      </c>
      <c r="AH247" s="28">
        <f t="shared" si="103"/>
        <v>0</v>
      </c>
      <c r="AI247" s="28">
        <f t="shared" si="104"/>
        <v>3507.96</v>
      </c>
      <c r="AJ247" s="28">
        <v>0</v>
      </c>
      <c r="AK247" s="42">
        <v>0.03</v>
      </c>
      <c r="AL247" s="28">
        <f t="shared" si="105"/>
        <v>105.2388</v>
      </c>
      <c r="AM247" s="28">
        <f t="shared" si="106"/>
        <v>3613.1988000000001</v>
      </c>
      <c r="AN247" s="42">
        <v>0</v>
      </c>
      <c r="AO247" s="28">
        <f t="shared" si="107"/>
        <v>0</v>
      </c>
      <c r="AP247" s="28">
        <f t="shared" si="108"/>
        <v>3613.1988000000001</v>
      </c>
      <c r="AQ247" s="28">
        <f t="shared" si="109"/>
        <v>3600</v>
      </c>
      <c r="AR247" s="30" t="s">
        <v>59</v>
      </c>
      <c r="AS247" s="23"/>
      <c r="AT247" s="28"/>
      <c r="AU247" s="34"/>
      <c r="AV247" s="34"/>
      <c r="AW247" s="42"/>
      <c r="AX247" s="34"/>
      <c r="AY247" s="43"/>
      <c r="AZ247" s="34"/>
      <c r="BA247" s="34"/>
      <c r="BB247" s="34"/>
      <c r="BC247" s="42"/>
      <c r="BD247" s="34"/>
      <c r="BE247" s="34"/>
      <c r="BF247" s="43"/>
      <c r="BG247" s="34"/>
      <c r="BH247" s="34"/>
      <c r="BI247" s="120"/>
      <c r="BJ247" s="28">
        <f t="shared" si="111"/>
        <v>4320</v>
      </c>
    </row>
    <row r="248" spans="1:62" s="46" customFormat="1" ht="15" x14ac:dyDescent="0.25">
      <c r="A248" s="103">
        <v>230</v>
      </c>
      <c r="B248" s="51" t="s">
        <v>144</v>
      </c>
      <c r="C248" s="21" t="s">
        <v>61</v>
      </c>
      <c r="D248" s="22">
        <v>3</v>
      </c>
      <c r="E248" s="21">
        <v>68</v>
      </c>
      <c r="F248" s="23">
        <v>56</v>
      </c>
      <c r="G248" s="47">
        <f t="shared" si="116"/>
        <v>124</v>
      </c>
      <c r="H248" s="50">
        <f t="shared" si="117"/>
        <v>68</v>
      </c>
      <c r="I248" s="28">
        <f t="shared" si="114"/>
        <v>289.78750000000002</v>
      </c>
      <c r="J248" s="28">
        <f t="shared" si="92"/>
        <v>19705.550000000003</v>
      </c>
      <c r="K248" s="41">
        <v>15</v>
      </c>
      <c r="L248" s="28">
        <f t="shared" si="93"/>
        <v>1313.7033333333336</v>
      </c>
      <c r="M248" s="28">
        <v>1303.57</v>
      </c>
      <c r="N248" s="42">
        <v>0.25</v>
      </c>
      <c r="O248" s="28">
        <f t="shared" si="94"/>
        <v>654.31833333333338</v>
      </c>
      <c r="P248" s="42">
        <v>1.54</v>
      </c>
      <c r="Q248" s="28">
        <f t="shared" si="95"/>
        <v>4030.6009333333336</v>
      </c>
      <c r="R248" s="28">
        <f t="shared" si="96"/>
        <v>7302.1926000000003</v>
      </c>
      <c r="S248" s="42">
        <v>0.03</v>
      </c>
      <c r="T248" s="28">
        <f t="shared" si="97"/>
        <v>219.06577799999999</v>
      </c>
      <c r="U248" s="28">
        <f t="shared" si="98"/>
        <v>7521.2583780000004</v>
      </c>
      <c r="V248" s="42">
        <v>0</v>
      </c>
      <c r="W248" s="28">
        <f t="shared" si="118"/>
        <v>0</v>
      </c>
      <c r="X248" s="29">
        <f t="shared" si="99"/>
        <v>7521.2583780000004</v>
      </c>
      <c r="Y248" s="29">
        <f t="shared" si="100"/>
        <v>7500</v>
      </c>
      <c r="Z248" s="29">
        <f t="shared" si="110"/>
        <v>9000</v>
      </c>
      <c r="AA248" s="23">
        <v>56</v>
      </c>
      <c r="AB248" s="28">
        <f t="shared" si="115"/>
        <v>18.399999999999999</v>
      </c>
      <c r="AC248" s="34"/>
      <c r="AD248" s="28">
        <f t="shared" si="101"/>
        <v>1030.3999999999999</v>
      </c>
      <c r="AE248" s="42">
        <v>0.27100000000000002</v>
      </c>
      <c r="AF248" s="28">
        <f t="shared" si="102"/>
        <v>279.23839999999996</v>
      </c>
      <c r="AG248" s="42">
        <v>0</v>
      </c>
      <c r="AH248" s="28">
        <f t="shared" si="103"/>
        <v>0</v>
      </c>
      <c r="AI248" s="28">
        <f t="shared" si="104"/>
        <v>1309.6383999999998</v>
      </c>
      <c r="AJ248" s="28">
        <v>0</v>
      </c>
      <c r="AK248" s="42">
        <v>0.03</v>
      </c>
      <c r="AL248" s="28">
        <f t="shared" si="105"/>
        <v>39.289151999999994</v>
      </c>
      <c r="AM248" s="28">
        <f t="shared" si="106"/>
        <v>1348.9275519999999</v>
      </c>
      <c r="AN248" s="42">
        <v>0</v>
      </c>
      <c r="AO248" s="28">
        <f t="shared" si="107"/>
        <v>0</v>
      </c>
      <c r="AP248" s="28">
        <f t="shared" si="108"/>
        <v>1348.9275519999999</v>
      </c>
      <c r="AQ248" s="28">
        <f t="shared" si="109"/>
        <v>1300</v>
      </c>
      <c r="AR248" s="30" t="s">
        <v>59</v>
      </c>
      <c r="AS248" s="23"/>
      <c r="AT248" s="28"/>
      <c r="AU248" s="34"/>
      <c r="AV248" s="34"/>
      <c r="AW248" s="42"/>
      <c r="AX248" s="34"/>
      <c r="AY248" s="43"/>
      <c r="AZ248" s="34"/>
      <c r="BA248" s="34"/>
      <c r="BB248" s="34"/>
      <c r="BC248" s="42"/>
      <c r="BD248" s="34"/>
      <c r="BE248" s="34"/>
      <c r="BF248" s="43"/>
      <c r="BG248" s="34"/>
      <c r="BH248" s="34"/>
      <c r="BI248" s="120"/>
      <c r="BJ248" s="28">
        <f t="shared" si="111"/>
        <v>1560</v>
      </c>
    </row>
    <row r="249" spans="1:62" s="46" customFormat="1" ht="15" x14ac:dyDescent="0.25">
      <c r="A249" s="103">
        <v>231</v>
      </c>
      <c r="B249" s="51" t="s">
        <v>145</v>
      </c>
      <c r="C249" s="21" t="s">
        <v>58</v>
      </c>
      <c r="D249" s="21" t="s">
        <v>73</v>
      </c>
      <c r="E249" s="22">
        <v>105</v>
      </c>
      <c r="F249" s="23">
        <v>550</v>
      </c>
      <c r="G249" s="47">
        <f t="shared" si="116"/>
        <v>655</v>
      </c>
      <c r="H249" s="50">
        <f t="shared" si="117"/>
        <v>105</v>
      </c>
      <c r="I249" s="28">
        <f t="shared" si="114"/>
        <v>289.78750000000002</v>
      </c>
      <c r="J249" s="28">
        <f t="shared" si="92"/>
        <v>30427.687500000004</v>
      </c>
      <c r="K249" s="41">
        <v>15</v>
      </c>
      <c r="L249" s="28">
        <f t="shared" si="93"/>
        <v>2028.5125000000003</v>
      </c>
      <c r="M249" s="28">
        <v>1433.92</v>
      </c>
      <c r="N249" s="42">
        <v>0.25</v>
      </c>
      <c r="O249" s="28">
        <f t="shared" si="94"/>
        <v>865.60812500000009</v>
      </c>
      <c r="P249" s="42">
        <v>1.54</v>
      </c>
      <c r="Q249" s="28">
        <f t="shared" si="95"/>
        <v>5332.1460500000003</v>
      </c>
      <c r="R249" s="28">
        <f t="shared" si="96"/>
        <v>9660.1866750000008</v>
      </c>
      <c r="S249" s="42">
        <v>0.03</v>
      </c>
      <c r="T249" s="28">
        <f t="shared" si="97"/>
        <v>289.80560025</v>
      </c>
      <c r="U249" s="28">
        <f t="shared" si="98"/>
        <v>9949.9922752500006</v>
      </c>
      <c r="V249" s="42">
        <v>0</v>
      </c>
      <c r="W249" s="28">
        <f t="shared" si="118"/>
        <v>0</v>
      </c>
      <c r="X249" s="29">
        <f t="shared" si="99"/>
        <v>9949.9922752500006</v>
      </c>
      <c r="Y249" s="29">
        <f t="shared" si="100"/>
        <v>9900</v>
      </c>
      <c r="Z249" s="29">
        <f t="shared" si="110"/>
        <v>11880</v>
      </c>
      <c r="AA249" s="23">
        <v>550</v>
      </c>
      <c r="AB249" s="28">
        <f t="shared" si="115"/>
        <v>18.399999999999999</v>
      </c>
      <c r="AC249" s="34"/>
      <c r="AD249" s="28">
        <f t="shared" si="101"/>
        <v>10120</v>
      </c>
      <c r="AE249" s="42">
        <v>0.27100000000000002</v>
      </c>
      <c r="AF249" s="28">
        <f t="shared" si="102"/>
        <v>2742.52</v>
      </c>
      <c r="AG249" s="42">
        <v>0</v>
      </c>
      <c r="AH249" s="28">
        <f t="shared" si="103"/>
        <v>0</v>
      </c>
      <c r="AI249" s="28">
        <f t="shared" si="104"/>
        <v>12862.52</v>
      </c>
      <c r="AJ249" s="28">
        <v>0</v>
      </c>
      <c r="AK249" s="42">
        <v>0.03</v>
      </c>
      <c r="AL249" s="28">
        <f t="shared" si="105"/>
        <v>385.87560000000002</v>
      </c>
      <c r="AM249" s="28">
        <f t="shared" si="106"/>
        <v>13248.3956</v>
      </c>
      <c r="AN249" s="42">
        <v>0</v>
      </c>
      <c r="AO249" s="28">
        <f t="shared" si="107"/>
        <v>0</v>
      </c>
      <c r="AP249" s="28">
        <f t="shared" si="108"/>
        <v>13248.3956</v>
      </c>
      <c r="AQ249" s="28">
        <f t="shared" si="109"/>
        <v>13200</v>
      </c>
      <c r="AR249" s="30" t="s">
        <v>59</v>
      </c>
      <c r="AS249" s="23"/>
      <c r="AT249" s="28"/>
      <c r="AU249" s="34"/>
      <c r="AV249" s="34"/>
      <c r="AW249" s="42"/>
      <c r="AX249" s="34"/>
      <c r="AY249" s="43"/>
      <c r="AZ249" s="34"/>
      <c r="BA249" s="34"/>
      <c r="BB249" s="34"/>
      <c r="BC249" s="42"/>
      <c r="BD249" s="34"/>
      <c r="BE249" s="34"/>
      <c r="BF249" s="43"/>
      <c r="BG249" s="34"/>
      <c r="BH249" s="34"/>
      <c r="BI249" s="120"/>
      <c r="BJ249" s="28">
        <f t="shared" si="111"/>
        <v>15840</v>
      </c>
    </row>
    <row r="250" spans="1:62" s="46" customFormat="1" ht="15" x14ac:dyDescent="0.25">
      <c r="A250" s="103">
        <v>232</v>
      </c>
      <c r="B250" s="51" t="s">
        <v>145</v>
      </c>
      <c r="C250" s="21" t="s">
        <v>116</v>
      </c>
      <c r="D250" s="21" t="s">
        <v>73</v>
      </c>
      <c r="E250" s="21">
        <v>76</v>
      </c>
      <c r="F250" s="23">
        <v>280</v>
      </c>
      <c r="G250" s="47">
        <f t="shared" si="116"/>
        <v>356</v>
      </c>
      <c r="H250" s="50">
        <f t="shared" si="117"/>
        <v>76</v>
      </c>
      <c r="I250" s="28">
        <f t="shared" si="114"/>
        <v>289.78750000000002</v>
      </c>
      <c r="J250" s="28">
        <f t="shared" si="92"/>
        <v>22023.850000000002</v>
      </c>
      <c r="K250" s="41">
        <v>15</v>
      </c>
      <c r="L250" s="28">
        <f t="shared" si="93"/>
        <v>1468.2566666666669</v>
      </c>
      <c r="M250" s="28">
        <v>1355.71</v>
      </c>
      <c r="N250" s="42">
        <v>0.25</v>
      </c>
      <c r="O250" s="28">
        <f t="shared" si="94"/>
        <v>705.99166666666679</v>
      </c>
      <c r="P250" s="42">
        <v>1.54</v>
      </c>
      <c r="Q250" s="28">
        <f t="shared" si="95"/>
        <v>4348.9086666666672</v>
      </c>
      <c r="R250" s="28">
        <f t="shared" si="96"/>
        <v>7878.8670000000011</v>
      </c>
      <c r="S250" s="42">
        <v>0.03</v>
      </c>
      <c r="T250" s="28">
        <f t="shared" si="97"/>
        <v>236.36601000000002</v>
      </c>
      <c r="U250" s="28">
        <f t="shared" si="98"/>
        <v>8115.2330100000008</v>
      </c>
      <c r="V250" s="42">
        <v>0</v>
      </c>
      <c r="W250" s="28">
        <f t="shared" si="118"/>
        <v>0</v>
      </c>
      <c r="X250" s="29">
        <f t="shared" si="99"/>
        <v>8115.2330100000008</v>
      </c>
      <c r="Y250" s="29">
        <f t="shared" si="100"/>
        <v>8100</v>
      </c>
      <c r="Z250" s="29">
        <f t="shared" si="110"/>
        <v>9720</v>
      </c>
      <c r="AA250" s="23">
        <v>280</v>
      </c>
      <c r="AB250" s="28">
        <f t="shared" si="115"/>
        <v>18.399999999999999</v>
      </c>
      <c r="AC250" s="34"/>
      <c r="AD250" s="28">
        <f t="shared" si="101"/>
        <v>5152</v>
      </c>
      <c r="AE250" s="42">
        <v>0.27100000000000002</v>
      </c>
      <c r="AF250" s="28">
        <f t="shared" si="102"/>
        <v>1396.192</v>
      </c>
      <c r="AG250" s="42">
        <v>0</v>
      </c>
      <c r="AH250" s="28">
        <f t="shared" si="103"/>
        <v>0</v>
      </c>
      <c r="AI250" s="28">
        <f t="shared" si="104"/>
        <v>6548.192</v>
      </c>
      <c r="AJ250" s="28">
        <v>0</v>
      </c>
      <c r="AK250" s="42">
        <v>0.03</v>
      </c>
      <c r="AL250" s="28">
        <f t="shared" si="105"/>
        <v>196.44576000000001</v>
      </c>
      <c r="AM250" s="28">
        <f t="shared" si="106"/>
        <v>6744.6377599999996</v>
      </c>
      <c r="AN250" s="42">
        <v>0</v>
      </c>
      <c r="AO250" s="28">
        <f t="shared" si="107"/>
        <v>0</v>
      </c>
      <c r="AP250" s="28">
        <f t="shared" si="108"/>
        <v>6744.6377599999996</v>
      </c>
      <c r="AQ250" s="28">
        <f t="shared" si="109"/>
        <v>6700</v>
      </c>
      <c r="AR250" s="30" t="s">
        <v>59</v>
      </c>
      <c r="AS250" s="23"/>
      <c r="AT250" s="28"/>
      <c r="AU250" s="34"/>
      <c r="AV250" s="34"/>
      <c r="AW250" s="42"/>
      <c r="AX250" s="34"/>
      <c r="AY250" s="43"/>
      <c r="AZ250" s="34"/>
      <c r="BA250" s="34"/>
      <c r="BB250" s="34"/>
      <c r="BC250" s="42"/>
      <c r="BD250" s="34"/>
      <c r="BE250" s="34"/>
      <c r="BF250" s="43"/>
      <c r="BG250" s="34"/>
      <c r="BH250" s="34"/>
      <c r="BI250" s="120"/>
      <c r="BJ250" s="28">
        <f t="shared" si="111"/>
        <v>8040</v>
      </c>
    </row>
    <row r="251" spans="1:62" s="46" customFormat="1" ht="15" x14ac:dyDescent="0.25">
      <c r="A251" s="103">
        <v>233</v>
      </c>
      <c r="B251" s="51" t="s">
        <v>145</v>
      </c>
      <c r="C251" s="21" t="s">
        <v>61</v>
      </c>
      <c r="D251" s="21" t="s">
        <v>74</v>
      </c>
      <c r="E251" s="21">
        <v>80</v>
      </c>
      <c r="F251" s="23">
        <v>168</v>
      </c>
      <c r="G251" s="47">
        <f t="shared" si="116"/>
        <v>248</v>
      </c>
      <c r="H251" s="50">
        <f t="shared" si="117"/>
        <v>80</v>
      </c>
      <c r="I251" s="28">
        <f t="shared" si="114"/>
        <v>289.78750000000002</v>
      </c>
      <c r="J251" s="28">
        <f t="shared" si="92"/>
        <v>23183</v>
      </c>
      <c r="K251" s="41">
        <v>15</v>
      </c>
      <c r="L251" s="28">
        <f t="shared" si="93"/>
        <v>1545.5333333333333</v>
      </c>
      <c r="M251" s="28">
        <v>1329.64</v>
      </c>
      <c r="N251" s="42">
        <v>0.25</v>
      </c>
      <c r="O251" s="28">
        <f t="shared" si="94"/>
        <v>718.79333333333329</v>
      </c>
      <c r="P251" s="42">
        <v>1.54</v>
      </c>
      <c r="Q251" s="28">
        <f t="shared" si="95"/>
        <v>4427.7669333333333</v>
      </c>
      <c r="R251" s="28">
        <f t="shared" si="96"/>
        <v>8021.7335999999996</v>
      </c>
      <c r="S251" s="42">
        <v>0.03</v>
      </c>
      <c r="T251" s="28">
        <f t="shared" si="97"/>
        <v>240.65200799999997</v>
      </c>
      <c r="U251" s="28">
        <f t="shared" si="98"/>
        <v>8262.3856079999987</v>
      </c>
      <c r="V251" s="42">
        <v>0</v>
      </c>
      <c r="W251" s="28">
        <f t="shared" si="118"/>
        <v>0</v>
      </c>
      <c r="X251" s="29">
        <f t="shared" si="99"/>
        <v>8262.3856079999987</v>
      </c>
      <c r="Y251" s="29">
        <f t="shared" si="100"/>
        <v>8300</v>
      </c>
      <c r="Z251" s="29">
        <f t="shared" si="110"/>
        <v>9960</v>
      </c>
      <c r="AA251" s="23">
        <v>168</v>
      </c>
      <c r="AB251" s="28">
        <f t="shared" si="115"/>
        <v>18.399999999999999</v>
      </c>
      <c r="AC251" s="34"/>
      <c r="AD251" s="28">
        <f t="shared" si="101"/>
        <v>3091.2</v>
      </c>
      <c r="AE251" s="42">
        <v>0.27100000000000002</v>
      </c>
      <c r="AF251" s="28">
        <f t="shared" si="102"/>
        <v>837.71519999999998</v>
      </c>
      <c r="AG251" s="42">
        <v>0</v>
      </c>
      <c r="AH251" s="28">
        <f t="shared" si="103"/>
        <v>0</v>
      </c>
      <c r="AI251" s="28">
        <f t="shared" si="104"/>
        <v>3928.9151999999999</v>
      </c>
      <c r="AJ251" s="28">
        <v>0</v>
      </c>
      <c r="AK251" s="42">
        <v>0.03</v>
      </c>
      <c r="AL251" s="28">
        <f t="shared" si="105"/>
        <v>117.86745599999999</v>
      </c>
      <c r="AM251" s="28">
        <f t="shared" si="106"/>
        <v>4046.7826559999999</v>
      </c>
      <c r="AN251" s="42">
        <v>0</v>
      </c>
      <c r="AO251" s="28">
        <f t="shared" si="107"/>
        <v>0</v>
      </c>
      <c r="AP251" s="28">
        <f t="shared" si="108"/>
        <v>4046.7826559999999</v>
      </c>
      <c r="AQ251" s="28">
        <f t="shared" si="109"/>
        <v>4000</v>
      </c>
      <c r="AR251" s="30" t="s">
        <v>59</v>
      </c>
      <c r="AS251" s="23"/>
      <c r="AT251" s="28"/>
      <c r="AU251" s="34"/>
      <c r="AV251" s="34"/>
      <c r="AW251" s="42"/>
      <c r="AX251" s="34"/>
      <c r="AY251" s="43"/>
      <c r="AZ251" s="34"/>
      <c r="BA251" s="34"/>
      <c r="BB251" s="34"/>
      <c r="BC251" s="42"/>
      <c r="BD251" s="34"/>
      <c r="BE251" s="34"/>
      <c r="BF251" s="43"/>
      <c r="BG251" s="34"/>
      <c r="BH251" s="34"/>
      <c r="BI251" s="120"/>
      <c r="BJ251" s="28">
        <f t="shared" si="111"/>
        <v>4800</v>
      </c>
    </row>
    <row r="252" spans="1:62" s="46" customFormat="1" ht="15" x14ac:dyDescent="0.25">
      <c r="A252" s="103">
        <v>234</v>
      </c>
      <c r="B252" s="51" t="s">
        <v>146</v>
      </c>
      <c r="C252" s="21" t="s">
        <v>58</v>
      </c>
      <c r="D252" s="21" t="s">
        <v>73</v>
      </c>
      <c r="E252" s="22">
        <v>123</v>
      </c>
      <c r="F252" s="23">
        <v>550</v>
      </c>
      <c r="G252" s="47">
        <f t="shared" si="116"/>
        <v>673</v>
      </c>
      <c r="H252" s="50">
        <f t="shared" si="117"/>
        <v>123</v>
      </c>
      <c r="I252" s="28">
        <f t="shared" si="114"/>
        <v>289.78750000000002</v>
      </c>
      <c r="J252" s="28">
        <f t="shared" si="92"/>
        <v>35643.862500000003</v>
      </c>
      <c r="K252" s="41">
        <v>15</v>
      </c>
      <c r="L252" s="28">
        <f t="shared" si="93"/>
        <v>2376.2575000000002</v>
      </c>
      <c r="M252" s="28">
        <v>1433.92</v>
      </c>
      <c r="N252" s="42">
        <v>0.25</v>
      </c>
      <c r="O252" s="28">
        <f t="shared" si="94"/>
        <v>952.54437500000006</v>
      </c>
      <c r="P252" s="42">
        <v>1.54</v>
      </c>
      <c r="Q252" s="28">
        <f t="shared" si="95"/>
        <v>5867.6733500000009</v>
      </c>
      <c r="R252" s="28">
        <f t="shared" si="96"/>
        <v>10630.395225</v>
      </c>
      <c r="S252" s="42">
        <v>0.03</v>
      </c>
      <c r="T252" s="28">
        <f t="shared" si="97"/>
        <v>318.91185674999997</v>
      </c>
      <c r="U252" s="28">
        <f t="shared" si="98"/>
        <v>10949.307081750001</v>
      </c>
      <c r="V252" s="42">
        <v>0</v>
      </c>
      <c r="W252" s="28">
        <f t="shared" si="118"/>
        <v>0</v>
      </c>
      <c r="X252" s="29">
        <f t="shared" si="99"/>
        <v>10949.307081750001</v>
      </c>
      <c r="Y252" s="29">
        <f t="shared" si="100"/>
        <v>10900</v>
      </c>
      <c r="Z252" s="29">
        <f t="shared" si="110"/>
        <v>13080</v>
      </c>
      <c r="AA252" s="23">
        <v>550</v>
      </c>
      <c r="AB252" s="28">
        <f t="shared" si="115"/>
        <v>18.399999999999999</v>
      </c>
      <c r="AC252" s="34"/>
      <c r="AD252" s="28">
        <f t="shared" si="101"/>
        <v>10120</v>
      </c>
      <c r="AE252" s="42">
        <v>0.27100000000000002</v>
      </c>
      <c r="AF252" s="28">
        <f t="shared" si="102"/>
        <v>2742.52</v>
      </c>
      <c r="AG252" s="42">
        <v>0</v>
      </c>
      <c r="AH252" s="28">
        <f t="shared" si="103"/>
        <v>0</v>
      </c>
      <c r="AI252" s="28">
        <f t="shared" si="104"/>
        <v>12862.52</v>
      </c>
      <c r="AJ252" s="28">
        <v>0</v>
      </c>
      <c r="AK252" s="42">
        <v>0.03</v>
      </c>
      <c r="AL252" s="28">
        <f t="shared" si="105"/>
        <v>385.87560000000002</v>
      </c>
      <c r="AM252" s="28">
        <f t="shared" si="106"/>
        <v>13248.3956</v>
      </c>
      <c r="AN252" s="42">
        <v>0</v>
      </c>
      <c r="AO252" s="28">
        <f t="shared" si="107"/>
        <v>0</v>
      </c>
      <c r="AP252" s="28">
        <f t="shared" si="108"/>
        <v>13248.3956</v>
      </c>
      <c r="AQ252" s="28">
        <f t="shared" si="109"/>
        <v>13200</v>
      </c>
      <c r="AR252" s="30" t="s">
        <v>59</v>
      </c>
      <c r="AS252" s="23"/>
      <c r="AT252" s="28"/>
      <c r="AU252" s="34"/>
      <c r="AV252" s="34"/>
      <c r="AW252" s="42"/>
      <c r="AX252" s="34"/>
      <c r="AY252" s="43"/>
      <c r="AZ252" s="34"/>
      <c r="BA252" s="34"/>
      <c r="BB252" s="34"/>
      <c r="BC252" s="42"/>
      <c r="BD252" s="34"/>
      <c r="BE252" s="34"/>
      <c r="BF252" s="43"/>
      <c r="BG252" s="34"/>
      <c r="BH252" s="34"/>
      <c r="BI252" s="120"/>
      <c r="BJ252" s="28">
        <f t="shared" si="111"/>
        <v>15840</v>
      </c>
    </row>
    <row r="253" spans="1:62" s="46" customFormat="1" ht="15" x14ac:dyDescent="0.25">
      <c r="A253" s="103">
        <v>235</v>
      </c>
      <c r="B253" s="51" t="s">
        <v>146</v>
      </c>
      <c r="C253" s="21" t="s">
        <v>116</v>
      </c>
      <c r="D253" s="21" t="s">
        <v>73</v>
      </c>
      <c r="E253" s="21">
        <v>91</v>
      </c>
      <c r="F253" s="23">
        <v>280</v>
      </c>
      <c r="G253" s="47">
        <f t="shared" si="116"/>
        <v>371</v>
      </c>
      <c r="H253" s="50">
        <f t="shared" si="117"/>
        <v>91</v>
      </c>
      <c r="I253" s="28">
        <f t="shared" si="114"/>
        <v>289.78750000000002</v>
      </c>
      <c r="J253" s="28">
        <f t="shared" si="92"/>
        <v>26370.662500000002</v>
      </c>
      <c r="K253" s="41">
        <v>15</v>
      </c>
      <c r="L253" s="28">
        <f t="shared" si="93"/>
        <v>1758.0441666666668</v>
      </c>
      <c r="M253" s="28">
        <v>1355.71</v>
      </c>
      <c r="N253" s="42">
        <v>0.25</v>
      </c>
      <c r="O253" s="28">
        <f t="shared" si="94"/>
        <v>778.43854166666665</v>
      </c>
      <c r="P253" s="42">
        <v>1.54</v>
      </c>
      <c r="Q253" s="28">
        <f t="shared" si="95"/>
        <v>4795.1814166666663</v>
      </c>
      <c r="R253" s="28">
        <f t="shared" si="96"/>
        <v>8687.3741249999985</v>
      </c>
      <c r="S253" s="42">
        <v>0.03</v>
      </c>
      <c r="T253" s="28">
        <f t="shared" si="97"/>
        <v>260.62122374999996</v>
      </c>
      <c r="U253" s="28">
        <f t="shared" si="98"/>
        <v>8947.9953487499988</v>
      </c>
      <c r="V253" s="42">
        <v>0</v>
      </c>
      <c r="W253" s="28">
        <f t="shared" si="118"/>
        <v>0</v>
      </c>
      <c r="X253" s="29">
        <f t="shared" si="99"/>
        <v>8947.9953487499988</v>
      </c>
      <c r="Y253" s="29">
        <f t="shared" si="100"/>
        <v>8900</v>
      </c>
      <c r="Z253" s="29">
        <f t="shared" si="110"/>
        <v>10680</v>
      </c>
      <c r="AA253" s="23">
        <v>280</v>
      </c>
      <c r="AB253" s="28">
        <f t="shared" si="115"/>
        <v>18.399999999999999</v>
      </c>
      <c r="AC253" s="34"/>
      <c r="AD253" s="28">
        <f t="shared" si="101"/>
        <v>5152</v>
      </c>
      <c r="AE253" s="42">
        <v>0.27100000000000002</v>
      </c>
      <c r="AF253" s="28">
        <f t="shared" si="102"/>
        <v>1396.192</v>
      </c>
      <c r="AG253" s="42">
        <v>0</v>
      </c>
      <c r="AH253" s="28">
        <f t="shared" si="103"/>
        <v>0</v>
      </c>
      <c r="AI253" s="28">
        <f t="shared" si="104"/>
        <v>6548.192</v>
      </c>
      <c r="AJ253" s="28">
        <v>0</v>
      </c>
      <c r="AK253" s="42">
        <v>0.03</v>
      </c>
      <c r="AL253" s="28">
        <f t="shared" si="105"/>
        <v>196.44576000000001</v>
      </c>
      <c r="AM253" s="28">
        <f t="shared" si="106"/>
        <v>6744.6377599999996</v>
      </c>
      <c r="AN253" s="42">
        <v>0</v>
      </c>
      <c r="AO253" s="28">
        <f t="shared" si="107"/>
        <v>0</v>
      </c>
      <c r="AP253" s="28">
        <f t="shared" si="108"/>
        <v>6744.6377599999996</v>
      </c>
      <c r="AQ253" s="28">
        <f t="shared" si="109"/>
        <v>6700</v>
      </c>
      <c r="AR253" s="30" t="s">
        <v>59</v>
      </c>
      <c r="AS253" s="23"/>
      <c r="AT253" s="28"/>
      <c r="AU253" s="34"/>
      <c r="AV253" s="34"/>
      <c r="AW253" s="42"/>
      <c r="AX253" s="34"/>
      <c r="AY253" s="43"/>
      <c r="AZ253" s="34"/>
      <c r="BA253" s="34"/>
      <c r="BB253" s="34"/>
      <c r="BC253" s="42"/>
      <c r="BD253" s="34"/>
      <c r="BE253" s="34"/>
      <c r="BF253" s="43"/>
      <c r="BG253" s="34"/>
      <c r="BH253" s="34"/>
      <c r="BI253" s="120"/>
      <c r="BJ253" s="28">
        <f t="shared" si="111"/>
        <v>8040</v>
      </c>
    </row>
    <row r="254" spans="1:62" s="46" customFormat="1" ht="15" x14ac:dyDescent="0.25">
      <c r="A254" s="103">
        <v>236</v>
      </c>
      <c r="B254" s="51" t="s">
        <v>146</v>
      </c>
      <c r="C254" s="21" t="s">
        <v>61</v>
      </c>
      <c r="D254" s="21" t="s">
        <v>74</v>
      </c>
      <c r="E254" s="21">
        <v>92</v>
      </c>
      <c r="F254" s="23">
        <v>168</v>
      </c>
      <c r="G254" s="47">
        <f t="shared" si="116"/>
        <v>260</v>
      </c>
      <c r="H254" s="50">
        <f t="shared" si="117"/>
        <v>92</v>
      </c>
      <c r="I254" s="28">
        <f t="shared" si="114"/>
        <v>289.78750000000002</v>
      </c>
      <c r="J254" s="28">
        <f t="shared" si="92"/>
        <v>26660.45</v>
      </c>
      <c r="K254" s="41">
        <v>15</v>
      </c>
      <c r="L254" s="28">
        <f t="shared" si="93"/>
        <v>1777.3633333333335</v>
      </c>
      <c r="M254" s="28">
        <v>1329.64</v>
      </c>
      <c r="N254" s="42">
        <v>0.25</v>
      </c>
      <c r="O254" s="28">
        <f t="shared" si="94"/>
        <v>776.75083333333339</v>
      </c>
      <c r="P254" s="42">
        <v>1.54</v>
      </c>
      <c r="Q254" s="28">
        <f t="shared" si="95"/>
        <v>4784.7851333333338</v>
      </c>
      <c r="R254" s="28">
        <f t="shared" si="96"/>
        <v>8668.5393000000004</v>
      </c>
      <c r="S254" s="42">
        <v>0.03</v>
      </c>
      <c r="T254" s="28">
        <f t="shared" si="97"/>
        <v>260.05617899999999</v>
      </c>
      <c r="U254" s="28">
        <f t="shared" si="98"/>
        <v>8928.5954789999996</v>
      </c>
      <c r="V254" s="42">
        <v>0</v>
      </c>
      <c r="W254" s="28">
        <f t="shared" si="118"/>
        <v>0</v>
      </c>
      <c r="X254" s="29">
        <f t="shared" si="99"/>
        <v>8928.5954789999996</v>
      </c>
      <c r="Y254" s="29">
        <f t="shared" si="100"/>
        <v>8900</v>
      </c>
      <c r="Z254" s="29">
        <f t="shared" si="110"/>
        <v>10680</v>
      </c>
      <c r="AA254" s="23">
        <v>168</v>
      </c>
      <c r="AB254" s="28">
        <f t="shared" si="115"/>
        <v>18.399999999999999</v>
      </c>
      <c r="AC254" s="34"/>
      <c r="AD254" s="28">
        <f t="shared" si="101"/>
        <v>3091.2</v>
      </c>
      <c r="AE254" s="42">
        <v>0.27100000000000002</v>
      </c>
      <c r="AF254" s="28">
        <f t="shared" si="102"/>
        <v>837.71519999999998</v>
      </c>
      <c r="AG254" s="42">
        <v>0</v>
      </c>
      <c r="AH254" s="28">
        <f t="shared" si="103"/>
        <v>0</v>
      </c>
      <c r="AI254" s="28">
        <f t="shared" si="104"/>
        <v>3928.9151999999999</v>
      </c>
      <c r="AJ254" s="28">
        <v>0</v>
      </c>
      <c r="AK254" s="42">
        <v>0.03</v>
      </c>
      <c r="AL254" s="28">
        <f t="shared" si="105"/>
        <v>117.86745599999999</v>
      </c>
      <c r="AM254" s="28">
        <f t="shared" si="106"/>
        <v>4046.7826559999999</v>
      </c>
      <c r="AN254" s="42">
        <v>0</v>
      </c>
      <c r="AO254" s="28">
        <f t="shared" si="107"/>
        <v>0</v>
      </c>
      <c r="AP254" s="28">
        <f t="shared" si="108"/>
        <v>4046.7826559999999</v>
      </c>
      <c r="AQ254" s="28">
        <f t="shared" si="109"/>
        <v>4000</v>
      </c>
      <c r="AR254" s="30" t="s">
        <v>59</v>
      </c>
      <c r="AS254" s="23"/>
      <c r="AT254" s="28"/>
      <c r="AU254" s="34"/>
      <c r="AV254" s="34"/>
      <c r="AW254" s="42"/>
      <c r="AX254" s="34"/>
      <c r="AY254" s="43"/>
      <c r="AZ254" s="34"/>
      <c r="BA254" s="34"/>
      <c r="BB254" s="34"/>
      <c r="BC254" s="42"/>
      <c r="BD254" s="34"/>
      <c r="BE254" s="34"/>
      <c r="BF254" s="43"/>
      <c r="BG254" s="34"/>
      <c r="BH254" s="34"/>
      <c r="BI254" s="120"/>
      <c r="BJ254" s="28">
        <f t="shared" si="111"/>
        <v>4800</v>
      </c>
    </row>
    <row r="255" spans="1:62" s="46" customFormat="1" ht="15" x14ac:dyDescent="0.25">
      <c r="A255" s="103">
        <v>237</v>
      </c>
      <c r="B255" s="51" t="s">
        <v>146</v>
      </c>
      <c r="C255" s="21" t="s">
        <v>329</v>
      </c>
      <c r="D255" s="21" t="s">
        <v>36</v>
      </c>
      <c r="E255" s="21" t="s">
        <v>327</v>
      </c>
      <c r="F255" s="23" t="s">
        <v>326</v>
      </c>
      <c r="G255" s="47">
        <f t="shared" si="116"/>
        <v>260</v>
      </c>
      <c r="H255" s="50">
        <v>60</v>
      </c>
      <c r="I255" s="28">
        <f t="shared" si="114"/>
        <v>289.78750000000002</v>
      </c>
      <c r="J255" s="28">
        <f t="shared" si="92"/>
        <v>17387.25</v>
      </c>
      <c r="K255" s="41">
        <v>15</v>
      </c>
      <c r="L255" s="28">
        <f t="shared" si="93"/>
        <v>1159.1500000000001</v>
      </c>
      <c r="M255" s="28">
        <v>1329.64</v>
      </c>
      <c r="N255" s="42">
        <v>0.25</v>
      </c>
      <c r="O255" s="28">
        <f t="shared" si="94"/>
        <v>622.19749999999999</v>
      </c>
      <c r="P255" s="42">
        <v>1.54</v>
      </c>
      <c r="Q255" s="28">
        <f t="shared" si="95"/>
        <v>3832.7366000000002</v>
      </c>
      <c r="R255" s="28">
        <f t="shared" si="96"/>
        <v>6943.7241000000004</v>
      </c>
      <c r="S255" s="42">
        <v>0.03</v>
      </c>
      <c r="T255" s="28">
        <f t="shared" si="97"/>
        <v>208.311723</v>
      </c>
      <c r="U255" s="28">
        <f t="shared" si="98"/>
        <v>7152.0358230000002</v>
      </c>
      <c r="V255" s="42">
        <v>0</v>
      </c>
      <c r="W255" s="28">
        <f t="shared" si="118"/>
        <v>0</v>
      </c>
      <c r="X255" s="29">
        <f t="shared" si="99"/>
        <v>7152.0358230000002</v>
      </c>
      <c r="Y255" s="29">
        <f t="shared" si="100"/>
        <v>7200</v>
      </c>
      <c r="Z255" s="29">
        <f t="shared" si="110"/>
        <v>8640</v>
      </c>
      <c r="AA255" s="23" t="s">
        <v>326</v>
      </c>
      <c r="AB255" s="28">
        <f t="shared" si="115"/>
        <v>18.399999999999999</v>
      </c>
      <c r="AC255" s="34"/>
      <c r="AD255" s="28">
        <f t="shared" si="101"/>
        <v>3679.9999999999995</v>
      </c>
      <c r="AE255" s="42">
        <v>0.27100000000000002</v>
      </c>
      <c r="AF255" s="28">
        <f t="shared" si="102"/>
        <v>997.28</v>
      </c>
      <c r="AG255" s="42">
        <v>0</v>
      </c>
      <c r="AH255" s="28">
        <f t="shared" si="103"/>
        <v>0</v>
      </c>
      <c r="AI255" s="28">
        <f t="shared" si="104"/>
        <v>4677.28</v>
      </c>
      <c r="AJ255" s="28">
        <v>0</v>
      </c>
      <c r="AK255" s="42">
        <v>0.03</v>
      </c>
      <c r="AL255" s="28">
        <f t="shared" si="105"/>
        <v>140.3184</v>
      </c>
      <c r="AM255" s="28">
        <f t="shared" si="106"/>
        <v>4817.5983999999999</v>
      </c>
      <c r="AN255" s="42">
        <v>0</v>
      </c>
      <c r="AO255" s="28">
        <f t="shared" si="107"/>
        <v>0</v>
      </c>
      <c r="AP255" s="28">
        <f t="shared" si="108"/>
        <v>4817.5983999999999</v>
      </c>
      <c r="AQ255" s="28">
        <f t="shared" si="109"/>
        <v>4800</v>
      </c>
      <c r="AR255" s="30" t="s">
        <v>59</v>
      </c>
      <c r="AS255" s="23"/>
      <c r="AT255" s="28"/>
      <c r="AU255" s="34"/>
      <c r="AV255" s="34"/>
      <c r="AW255" s="42"/>
      <c r="AX255" s="34"/>
      <c r="AY255" s="43"/>
      <c r="AZ255" s="34"/>
      <c r="BA255" s="34"/>
      <c r="BB255" s="34"/>
      <c r="BC255" s="42"/>
      <c r="BD255" s="34"/>
      <c r="BE255" s="34"/>
      <c r="BF255" s="43"/>
      <c r="BG255" s="34"/>
      <c r="BH255" s="34"/>
      <c r="BI255" s="120"/>
      <c r="BJ255" s="28">
        <f t="shared" si="111"/>
        <v>5760</v>
      </c>
    </row>
    <row r="256" spans="1:62" s="46" customFormat="1" ht="15" x14ac:dyDescent="0.25">
      <c r="A256" s="103">
        <v>238</v>
      </c>
      <c r="B256" s="51" t="s">
        <v>147</v>
      </c>
      <c r="C256" s="21" t="s">
        <v>58</v>
      </c>
      <c r="D256" s="21" t="s">
        <v>148</v>
      </c>
      <c r="E256" s="22">
        <v>20</v>
      </c>
      <c r="F256" s="40">
        <v>100</v>
      </c>
      <c r="G256" s="47">
        <f t="shared" si="116"/>
        <v>120</v>
      </c>
      <c r="H256" s="50">
        <f t="shared" ref="H256:H274" si="119">E256</f>
        <v>20</v>
      </c>
      <c r="I256" s="28">
        <f t="shared" ref="I256:I287" si="120">(323.2*0.67)+(96.5*2.3*0.33)</f>
        <v>289.78750000000002</v>
      </c>
      <c r="J256" s="28">
        <f t="shared" si="92"/>
        <v>5795.75</v>
      </c>
      <c r="K256" s="41">
        <v>15</v>
      </c>
      <c r="L256" s="28">
        <f t="shared" si="93"/>
        <v>386.38333333333333</v>
      </c>
      <c r="M256" s="28">
        <v>1329.64</v>
      </c>
      <c r="N256" s="42">
        <v>0.25</v>
      </c>
      <c r="O256" s="28">
        <f t="shared" si="94"/>
        <v>429.00583333333338</v>
      </c>
      <c r="P256" s="42">
        <v>1.54</v>
      </c>
      <c r="Q256" s="28">
        <f t="shared" si="95"/>
        <v>2642.6759333333339</v>
      </c>
      <c r="R256" s="28">
        <f t="shared" si="96"/>
        <v>4787.705100000001</v>
      </c>
      <c r="S256" s="42">
        <v>0.03</v>
      </c>
      <c r="T256" s="28">
        <f t="shared" si="97"/>
        <v>143.63115300000001</v>
      </c>
      <c r="U256" s="28">
        <f t="shared" si="98"/>
        <v>4931.3362530000013</v>
      </c>
      <c r="V256" s="42">
        <v>0</v>
      </c>
      <c r="W256" s="28">
        <f t="shared" si="118"/>
        <v>0</v>
      </c>
      <c r="X256" s="29">
        <f t="shared" si="99"/>
        <v>4931.3362530000013</v>
      </c>
      <c r="Y256" s="29">
        <f t="shared" si="100"/>
        <v>4900</v>
      </c>
      <c r="Z256" s="29">
        <f t="shared" si="110"/>
        <v>5880</v>
      </c>
      <c r="AA256" s="40">
        <v>100</v>
      </c>
      <c r="AB256" s="28">
        <f t="shared" ref="AB256:AB287" si="121">8*2.3</f>
        <v>18.399999999999999</v>
      </c>
      <c r="AC256" s="34"/>
      <c r="AD256" s="28">
        <f t="shared" si="101"/>
        <v>1839.9999999999998</v>
      </c>
      <c r="AE256" s="42">
        <v>0.27100000000000002</v>
      </c>
      <c r="AF256" s="28">
        <f t="shared" si="102"/>
        <v>498.64</v>
      </c>
      <c r="AG256" s="42">
        <v>0</v>
      </c>
      <c r="AH256" s="28">
        <f t="shared" si="103"/>
        <v>0</v>
      </c>
      <c r="AI256" s="28">
        <f t="shared" si="104"/>
        <v>2338.64</v>
      </c>
      <c r="AJ256" s="28">
        <v>0</v>
      </c>
      <c r="AK256" s="42">
        <v>0.03</v>
      </c>
      <c r="AL256" s="28">
        <f t="shared" si="105"/>
        <v>70.159199999999998</v>
      </c>
      <c r="AM256" s="28">
        <f t="shared" si="106"/>
        <v>2408.7991999999999</v>
      </c>
      <c r="AN256" s="42">
        <v>0</v>
      </c>
      <c r="AO256" s="28">
        <f t="shared" si="107"/>
        <v>0</v>
      </c>
      <c r="AP256" s="28">
        <f t="shared" si="108"/>
        <v>2408.7991999999999</v>
      </c>
      <c r="AQ256" s="28">
        <f t="shared" si="109"/>
        <v>2400</v>
      </c>
      <c r="AR256" s="30" t="s">
        <v>59</v>
      </c>
      <c r="AS256" s="23"/>
      <c r="AT256" s="28"/>
      <c r="AU256" s="34"/>
      <c r="AV256" s="34"/>
      <c r="AW256" s="42"/>
      <c r="AX256" s="34"/>
      <c r="AY256" s="43"/>
      <c r="AZ256" s="34"/>
      <c r="BA256" s="34"/>
      <c r="BB256" s="34"/>
      <c r="BC256" s="42"/>
      <c r="BD256" s="34"/>
      <c r="BE256" s="34"/>
      <c r="BF256" s="43"/>
      <c r="BG256" s="34"/>
      <c r="BH256" s="34"/>
      <c r="BI256" s="120"/>
      <c r="BJ256" s="28">
        <f t="shared" si="111"/>
        <v>2880</v>
      </c>
    </row>
    <row r="257" spans="1:62" s="46" customFormat="1" ht="15" x14ac:dyDescent="0.25">
      <c r="A257" s="103">
        <v>239</v>
      </c>
      <c r="B257" s="51" t="s">
        <v>149</v>
      </c>
      <c r="C257" s="21" t="s">
        <v>58</v>
      </c>
      <c r="D257" s="22">
        <v>3</v>
      </c>
      <c r="E257" s="22">
        <v>120</v>
      </c>
      <c r="F257" s="40">
        <v>336</v>
      </c>
      <c r="G257" s="24">
        <f t="shared" si="116"/>
        <v>456</v>
      </c>
      <c r="H257" s="50">
        <v>120</v>
      </c>
      <c r="I257" s="28">
        <f t="shared" si="120"/>
        <v>289.78750000000002</v>
      </c>
      <c r="J257" s="28">
        <f t="shared" si="92"/>
        <v>34774.5</v>
      </c>
      <c r="K257" s="41">
        <v>15</v>
      </c>
      <c r="L257" s="34">
        <f t="shared" si="93"/>
        <v>2318.3000000000002</v>
      </c>
      <c r="M257" s="28">
        <v>1381.78</v>
      </c>
      <c r="N257" s="42">
        <v>0.25</v>
      </c>
      <c r="O257" s="34">
        <f t="shared" si="94"/>
        <v>925.02</v>
      </c>
      <c r="P257" s="42">
        <v>1.54</v>
      </c>
      <c r="Q257" s="34">
        <f t="shared" si="95"/>
        <v>5698.1232</v>
      </c>
      <c r="R257" s="34">
        <f t="shared" si="96"/>
        <v>10323.2232</v>
      </c>
      <c r="S257" s="42">
        <v>0.03</v>
      </c>
      <c r="T257" s="34">
        <f t="shared" si="97"/>
        <v>309.69669599999997</v>
      </c>
      <c r="U257" s="34">
        <f t="shared" si="98"/>
        <v>10632.919895999999</v>
      </c>
      <c r="V257" s="43">
        <v>0</v>
      </c>
      <c r="W257" s="34">
        <v>0</v>
      </c>
      <c r="X257" s="36">
        <f t="shared" si="99"/>
        <v>10632.919895999999</v>
      </c>
      <c r="Y257" s="36">
        <f t="shared" si="100"/>
        <v>10600</v>
      </c>
      <c r="Z257" s="29">
        <f t="shared" si="110"/>
        <v>12720</v>
      </c>
      <c r="AA257" s="40">
        <v>336</v>
      </c>
      <c r="AB257" s="28">
        <f t="shared" si="121"/>
        <v>18.399999999999999</v>
      </c>
      <c r="AC257" s="34"/>
      <c r="AD257" s="34">
        <f t="shared" si="101"/>
        <v>6182.4</v>
      </c>
      <c r="AE257" s="43">
        <v>0.27100000000000002</v>
      </c>
      <c r="AF257" s="34">
        <f t="shared" si="102"/>
        <v>1675.4304</v>
      </c>
      <c r="AG257" s="43">
        <v>0</v>
      </c>
      <c r="AH257" s="34">
        <f t="shared" si="103"/>
        <v>0</v>
      </c>
      <c r="AI257" s="34">
        <f t="shared" si="104"/>
        <v>7857.8303999999998</v>
      </c>
      <c r="AJ257" s="34">
        <v>0</v>
      </c>
      <c r="AK257" s="42">
        <v>0.03</v>
      </c>
      <c r="AL257" s="34">
        <f t="shared" si="105"/>
        <v>235.73491199999998</v>
      </c>
      <c r="AM257" s="34">
        <f t="shared" si="106"/>
        <v>8093.5653119999997</v>
      </c>
      <c r="AN257" s="43">
        <v>0</v>
      </c>
      <c r="AO257" s="34">
        <f t="shared" si="107"/>
        <v>0</v>
      </c>
      <c r="AP257" s="34">
        <f t="shared" si="108"/>
        <v>8093.5653119999997</v>
      </c>
      <c r="AQ257" s="34">
        <f t="shared" si="109"/>
        <v>8100</v>
      </c>
      <c r="AR257" s="30"/>
      <c r="AS257" s="40"/>
      <c r="AT257" s="28"/>
      <c r="AU257" s="34"/>
      <c r="AV257" s="34"/>
      <c r="AW257" s="42"/>
      <c r="AX257" s="34"/>
      <c r="AY257" s="43"/>
      <c r="AZ257" s="34"/>
      <c r="BA257" s="34"/>
      <c r="BB257" s="34"/>
      <c r="BC257" s="42"/>
      <c r="BD257" s="34"/>
      <c r="BE257" s="34"/>
      <c r="BF257" s="43"/>
      <c r="BG257" s="34"/>
      <c r="BH257" s="34"/>
      <c r="BI257" s="120"/>
      <c r="BJ257" s="28">
        <f t="shared" si="111"/>
        <v>9720</v>
      </c>
    </row>
    <row r="258" spans="1:62" s="46" customFormat="1" ht="15" x14ac:dyDescent="0.25">
      <c r="A258" s="103">
        <v>240</v>
      </c>
      <c r="B258" s="51" t="s">
        <v>149</v>
      </c>
      <c r="C258" s="21" t="s">
        <v>60</v>
      </c>
      <c r="D258" s="22">
        <v>3</v>
      </c>
      <c r="E258" s="22">
        <v>70</v>
      </c>
      <c r="F258" s="40">
        <v>240</v>
      </c>
      <c r="G258" s="24">
        <f t="shared" si="116"/>
        <v>310</v>
      </c>
      <c r="H258" s="50">
        <v>70</v>
      </c>
      <c r="I258" s="28">
        <f t="shared" si="120"/>
        <v>289.78750000000002</v>
      </c>
      <c r="J258" s="28">
        <f t="shared" si="92"/>
        <v>20285.125</v>
      </c>
      <c r="K258" s="41">
        <v>15</v>
      </c>
      <c r="L258" s="34">
        <f t="shared" si="93"/>
        <v>1352.3416666666667</v>
      </c>
      <c r="M258" s="28">
        <v>1355.71</v>
      </c>
      <c r="N258" s="42">
        <v>0.25</v>
      </c>
      <c r="O258" s="34">
        <f t="shared" si="94"/>
        <v>677.01291666666668</v>
      </c>
      <c r="P258" s="42">
        <v>1.54</v>
      </c>
      <c r="Q258" s="34">
        <f t="shared" si="95"/>
        <v>4170.3995666666669</v>
      </c>
      <c r="R258" s="34">
        <f t="shared" si="96"/>
        <v>7555.4641499999998</v>
      </c>
      <c r="S258" s="42">
        <v>0.03</v>
      </c>
      <c r="T258" s="34">
        <f t="shared" si="97"/>
        <v>226.66392449999998</v>
      </c>
      <c r="U258" s="34">
        <f t="shared" si="98"/>
        <v>7782.1280744999995</v>
      </c>
      <c r="V258" s="43">
        <v>0</v>
      </c>
      <c r="W258" s="34">
        <v>0</v>
      </c>
      <c r="X258" s="36">
        <f t="shared" si="99"/>
        <v>7782.1280744999995</v>
      </c>
      <c r="Y258" s="36">
        <f t="shared" si="100"/>
        <v>7800</v>
      </c>
      <c r="Z258" s="29">
        <f t="shared" si="110"/>
        <v>9360</v>
      </c>
      <c r="AA258" s="40">
        <v>240</v>
      </c>
      <c r="AB258" s="28">
        <f t="shared" si="121"/>
        <v>18.399999999999999</v>
      </c>
      <c r="AC258" s="34"/>
      <c r="AD258" s="34">
        <f t="shared" si="101"/>
        <v>4416</v>
      </c>
      <c r="AE258" s="43">
        <v>0.27100000000000002</v>
      </c>
      <c r="AF258" s="34">
        <f t="shared" si="102"/>
        <v>1196.7360000000001</v>
      </c>
      <c r="AG258" s="43">
        <v>0</v>
      </c>
      <c r="AH258" s="34">
        <f t="shared" si="103"/>
        <v>0</v>
      </c>
      <c r="AI258" s="34">
        <f t="shared" si="104"/>
        <v>5612.7359999999999</v>
      </c>
      <c r="AJ258" s="34">
        <v>0</v>
      </c>
      <c r="AK258" s="42">
        <v>0.03</v>
      </c>
      <c r="AL258" s="34">
        <f t="shared" si="105"/>
        <v>168.38208</v>
      </c>
      <c r="AM258" s="34">
        <f t="shared" si="106"/>
        <v>5781.1180800000002</v>
      </c>
      <c r="AN258" s="43">
        <v>0</v>
      </c>
      <c r="AO258" s="34">
        <f t="shared" si="107"/>
        <v>0</v>
      </c>
      <c r="AP258" s="34">
        <f t="shared" si="108"/>
        <v>5781.1180800000002</v>
      </c>
      <c r="AQ258" s="34">
        <f t="shared" si="109"/>
        <v>5800</v>
      </c>
      <c r="AR258" s="30"/>
      <c r="AS258" s="40"/>
      <c r="AT258" s="28"/>
      <c r="AU258" s="34"/>
      <c r="AV258" s="34"/>
      <c r="AW258" s="42"/>
      <c r="AX258" s="34"/>
      <c r="AY258" s="43"/>
      <c r="AZ258" s="34"/>
      <c r="BA258" s="34"/>
      <c r="BB258" s="34"/>
      <c r="BC258" s="42"/>
      <c r="BD258" s="34"/>
      <c r="BE258" s="34"/>
      <c r="BF258" s="43"/>
      <c r="BG258" s="34"/>
      <c r="BH258" s="34"/>
      <c r="BI258" s="120"/>
      <c r="BJ258" s="28">
        <f t="shared" si="111"/>
        <v>6960</v>
      </c>
    </row>
    <row r="259" spans="1:62" s="46" customFormat="1" ht="15" x14ac:dyDescent="0.25">
      <c r="A259" s="103">
        <v>241</v>
      </c>
      <c r="B259" s="51" t="s">
        <v>149</v>
      </c>
      <c r="C259" s="21" t="s">
        <v>61</v>
      </c>
      <c r="D259" s="21" t="s">
        <v>63</v>
      </c>
      <c r="E259" s="22">
        <v>53</v>
      </c>
      <c r="F259" s="40">
        <v>168</v>
      </c>
      <c r="G259" s="24">
        <f t="shared" si="116"/>
        <v>221</v>
      </c>
      <c r="H259" s="50">
        <v>53</v>
      </c>
      <c r="I259" s="28">
        <f t="shared" si="120"/>
        <v>289.78750000000002</v>
      </c>
      <c r="J259" s="28">
        <f t="shared" si="92"/>
        <v>15358.737500000001</v>
      </c>
      <c r="K259" s="41">
        <v>15</v>
      </c>
      <c r="L259" s="34">
        <f t="shared" si="93"/>
        <v>1023.9158333333334</v>
      </c>
      <c r="M259" s="28">
        <v>1329.64</v>
      </c>
      <c r="N259" s="42">
        <v>0.25</v>
      </c>
      <c r="O259" s="34">
        <f t="shared" si="94"/>
        <v>588.38895833333333</v>
      </c>
      <c r="P259" s="42">
        <v>1.54</v>
      </c>
      <c r="Q259" s="34">
        <f t="shared" si="95"/>
        <v>3624.4759833333333</v>
      </c>
      <c r="R259" s="34">
        <f t="shared" si="96"/>
        <v>6566.4207750000005</v>
      </c>
      <c r="S259" s="42">
        <v>0.03</v>
      </c>
      <c r="T259" s="34">
        <f t="shared" si="97"/>
        <v>196.99262325000001</v>
      </c>
      <c r="U259" s="34">
        <f t="shared" si="98"/>
        <v>6763.4133982500007</v>
      </c>
      <c r="V259" s="43">
        <v>0</v>
      </c>
      <c r="W259" s="34">
        <v>0</v>
      </c>
      <c r="X259" s="36">
        <f t="shared" si="99"/>
        <v>6763.4133982500007</v>
      </c>
      <c r="Y259" s="36">
        <f t="shared" si="100"/>
        <v>6800</v>
      </c>
      <c r="Z259" s="29">
        <f t="shared" si="110"/>
        <v>8160</v>
      </c>
      <c r="AA259" s="40">
        <v>168</v>
      </c>
      <c r="AB259" s="28">
        <f t="shared" si="121"/>
        <v>18.399999999999999</v>
      </c>
      <c r="AC259" s="34"/>
      <c r="AD259" s="34">
        <f t="shared" si="101"/>
        <v>3091.2</v>
      </c>
      <c r="AE259" s="43">
        <v>0.27100000000000002</v>
      </c>
      <c r="AF259" s="34">
        <f t="shared" si="102"/>
        <v>837.71519999999998</v>
      </c>
      <c r="AG259" s="43">
        <v>0</v>
      </c>
      <c r="AH259" s="34">
        <f t="shared" si="103"/>
        <v>0</v>
      </c>
      <c r="AI259" s="34">
        <f t="shared" si="104"/>
        <v>3928.9151999999999</v>
      </c>
      <c r="AJ259" s="34">
        <v>0</v>
      </c>
      <c r="AK259" s="42">
        <v>0.03</v>
      </c>
      <c r="AL259" s="34">
        <f t="shared" si="105"/>
        <v>117.86745599999999</v>
      </c>
      <c r="AM259" s="34">
        <f t="shared" si="106"/>
        <v>4046.7826559999999</v>
      </c>
      <c r="AN259" s="43">
        <v>0</v>
      </c>
      <c r="AO259" s="34">
        <f t="shared" si="107"/>
        <v>0</v>
      </c>
      <c r="AP259" s="34">
        <f t="shared" si="108"/>
        <v>4046.7826559999999</v>
      </c>
      <c r="AQ259" s="34">
        <f t="shared" si="109"/>
        <v>4000</v>
      </c>
      <c r="AR259" s="30"/>
      <c r="AS259" s="40"/>
      <c r="AT259" s="28"/>
      <c r="AU259" s="34"/>
      <c r="AV259" s="34"/>
      <c r="AW259" s="42"/>
      <c r="AX259" s="34"/>
      <c r="AY259" s="43"/>
      <c r="AZ259" s="34"/>
      <c r="BA259" s="34"/>
      <c r="BB259" s="34"/>
      <c r="BC259" s="42"/>
      <c r="BD259" s="34"/>
      <c r="BE259" s="34"/>
      <c r="BF259" s="43"/>
      <c r="BG259" s="34"/>
      <c r="BH259" s="34"/>
      <c r="BI259" s="120"/>
      <c r="BJ259" s="28">
        <f t="shared" si="111"/>
        <v>4800</v>
      </c>
    </row>
    <row r="260" spans="1:62" s="46" customFormat="1" ht="15" x14ac:dyDescent="0.25">
      <c r="A260" s="103">
        <v>242</v>
      </c>
      <c r="B260" s="51" t="s">
        <v>150</v>
      </c>
      <c r="C260" s="21" t="s">
        <v>58</v>
      </c>
      <c r="D260" s="22">
        <v>2</v>
      </c>
      <c r="E260" s="21">
        <v>156</v>
      </c>
      <c r="F260" s="40">
        <v>576</v>
      </c>
      <c r="G260" s="47">
        <f t="shared" ref="G260:G317" si="122">E260+F260</f>
        <v>732</v>
      </c>
      <c r="H260" s="50">
        <f t="shared" si="119"/>
        <v>156</v>
      </c>
      <c r="I260" s="28">
        <f t="shared" si="120"/>
        <v>289.78750000000002</v>
      </c>
      <c r="J260" s="28">
        <f t="shared" si="92"/>
        <v>45206.850000000006</v>
      </c>
      <c r="K260" s="41">
        <v>15</v>
      </c>
      <c r="L260" s="28">
        <f t="shared" si="93"/>
        <v>3013.7900000000004</v>
      </c>
      <c r="M260" s="28">
        <v>1433.92</v>
      </c>
      <c r="N260" s="42">
        <v>0.25</v>
      </c>
      <c r="O260" s="28">
        <f t="shared" si="94"/>
        <v>1111.9275000000002</v>
      </c>
      <c r="P260" s="42">
        <v>1.54</v>
      </c>
      <c r="Q260" s="28">
        <f t="shared" si="95"/>
        <v>6849.4734000000017</v>
      </c>
      <c r="R260" s="28">
        <f t="shared" si="96"/>
        <v>12409.110900000003</v>
      </c>
      <c r="S260" s="42">
        <v>0.03</v>
      </c>
      <c r="T260" s="28">
        <f t="shared" si="97"/>
        <v>372.27332700000011</v>
      </c>
      <c r="U260" s="28">
        <f t="shared" si="98"/>
        <v>12781.384227000004</v>
      </c>
      <c r="V260" s="42">
        <v>0</v>
      </c>
      <c r="W260" s="28">
        <f t="shared" ref="W260:W268" si="123">U260*V260</f>
        <v>0</v>
      </c>
      <c r="X260" s="29">
        <f t="shared" si="99"/>
        <v>12781.384227000004</v>
      </c>
      <c r="Y260" s="29">
        <f t="shared" si="100"/>
        <v>12800</v>
      </c>
      <c r="Z260" s="29">
        <f t="shared" si="110"/>
        <v>15360</v>
      </c>
      <c r="AA260" s="23" t="s">
        <v>300</v>
      </c>
      <c r="AB260" s="28">
        <f t="shared" si="121"/>
        <v>18.399999999999999</v>
      </c>
      <c r="AC260" s="34"/>
      <c r="AD260" s="28">
        <f t="shared" si="101"/>
        <v>10598.4</v>
      </c>
      <c r="AE260" s="42">
        <v>0.27100000000000002</v>
      </c>
      <c r="AF260" s="28">
        <f t="shared" si="102"/>
        <v>2872.1664000000001</v>
      </c>
      <c r="AG260" s="42">
        <v>0</v>
      </c>
      <c r="AH260" s="28">
        <f t="shared" si="103"/>
        <v>0</v>
      </c>
      <c r="AI260" s="28">
        <f t="shared" si="104"/>
        <v>13470.5664</v>
      </c>
      <c r="AJ260" s="28">
        <v>0</v>
      </c>
      <c r="AK260" s="42">
        <v>0.03</v>
      </c>
      <c r="AL260" s="28">
        <f t="shared" si="105"/>
        <v>404.11699199999998</v>
      </c>
      <c r="AM260" s="28">
        <f t="shared" si="106"/>
        <v>13874.683391999999</v>
      </c>
      <c r="AN260" s="42">
        <v>0</v>
      </c>
      <c r="AO260" s="28">
        <f t="shared" si="107"/>
        <v>0</v>
      </c>
      <c r="AP260" s="28">
        <f t="shared" si="108"/>
        <v>13874.683391999999</v>
      </c>
      <c r="AQ260" s="28">
        <f t="shared" si="109"/>
        <v>13900</v>
      </c>
      <c r="AR260" s="30" t="s">
        <v>59</v>
      </c>
      <c r="AS260" s="23"/>
      <c r="AT260" s="28"/>
      <c r="AU260" s="34"/>
      <c r="AV260" s="34"/>
      <c r="AW260" s="42"/>
      <c r="AX260" s="34"/>
      <c r="AY260" s="43"/>
      <c r="AZ260" s="34"/>
      <c r="BA260" s="34"/>
      <c r="BB260" s="34"/>
      <c r="BC260" s="42"/>
      <c r="BD260" s="34"/>
      <c r="BE260" s="34"/>
      <c r="BF260" s="43"/>
      <c r="BG260" s="34"/>
      <c r="BH260" s="34"/>
      <c r="BI260" s="120"/>
      <c r="BJ260" s="28">
        <f t="shared" si="111"/>
        <v>16680</v>
      </c>
    </row>
    <row r="261" spans="1:62" s="46" customFormat="1" ht="15" x14ac:dyDescent="0.25">
      <c r="A261" s="103">
        <v>243</v>
      </c>
      <c r="B261" s="51" t="s">
        <v>150</v>
      </c>
      <c r="C261" s="21" t="s">
        <v>60</v>
      </c>
      <c r="D261" s="22">
        <v>2</v>
      </c>
      <c r="E261" s="21">
        <v>80</v>
      </c>
      <c r="F261" s="40">
        <v>288</v>
      </c>
      <c r="G261" s="47">
        <f t="shared" si="122"/>
        <v>368</v>
      </c>
      <c r="H261" s="50">
        <f t="shared" si="119"/>
        <v>80</v>
      </c>
      <c r="I261" s="28">
        <f t="shared" si="120"/>
        <v>289.78750000000002</v>
      </c>
      <c r="J261" s="28">
        <f t="shared" si="92"/>
        <v>23183</v>
      </c>
      <c r="K261" s="41">
        <v>15</v>
      </c>
      <c r="L261" s="28">
        <f t="shared" si="93"/>
        <v>1545.5333333333333</v>
      </c>
      <c r="M261" s="28">
        <v>1355.71</v>
      </c>
      <c r="N261" s="42">
        <v>0.25</v>
      </c>
      <c r="O261" s="28">
        <f t="shared" si="94"/>
        <v>725.31083333333333</v>
      </c>
      <c r="P261" s="42">
        <v>1.54</v>
      </c>
      <c r="Q261" s="28">
        <f t="shared" si="95"/>
        <v>4467.9147333333331</v>
      </c>
      <c r="R261" s="28">
        <f t="shared" si="96"/>
        <v>8094.4688999999998</v>
      </c>
      <c r="S261" s="42">
        <v>0.03</v>
      </c>
      <c r="T261" s="28">
        <f t="shared" si="97"/>
        <v>242.83406699999998</v>
      </c>
      <c r="U261" s="28">
        <f t="shared" si="98"/>
        <v>8337.3029669999996</v>
      </c>
      <c r="V261" s="42">
        <v>0</v>
      </c>
      <c r="W261" s="28">
        <f t="shared" si="123"/>
        <v>0</v>
      </c>
      <c r="X261" s="29">
        <f t="shared" si="99"/>
        <v>8337.3029669999996</v>
      </c>
      <c r="Y261" s="29">
        <f t="shared" si="100"/>
        <v>8300</v>
      </c>
      <c r="Z261" s="29">
        <f t="shared" si="110"/>
        <v>9960</v>
      </c>
      <c r="AA261" s="23" t="s">
        <v>301</v>
      </c>
      <c r="AB261" s="28">
        <f t="shared" si="121"/>
        <v>18.399999999999999</v>
      </c>
      <c r="AC261" s="34"/>
      <c r="AD261" s="28">
        <f t="shared" si="101"/>
        <v>5299.2</v>
      </c>
      <c r="AE261" s="42">
        <v>0.27100000000000002</v>
      </c>
      <c r="AF261" s="28">
        <f t="shared" si="102"/>
        <v>1436.0832</v>
      </c>
      <c r="AG261" s="42">
        <v>0</v>
      </c>
      <c r="AH261" s="28">
        <f t="shared" si="103"/>
        <v>0</v>
      </c>
      <c r="AI261" s="28">
        <f t="shared" si="104"/>
        <v>6735.2831999999999</v>
      </c>
      <c r="AJ261" s="28">
        <v>0</v>
      </c>
      <c r="AK261" s="42">
        <v>0.03</v>
      </c>
      <c r="AL261" s="28">
        <f t="shared" si="105"/>
        <v>202.05849599999999</v>
      </c>
      <c r="AM261" s="28">
        <f t="shared" si="106"/>
        <v>6937.3416959999995</v>
      </c>
      <c r="AN261" s="42">
        <v>0</v>
      </c>
      <c r="AO261" s="28">
        <f t="shared" si="107"/>
        <v>0</v>
      </c>
      <c r="AP261" s="28">
        <f t="shared" si="108"/>
        <v>6937.3416959999995</v>
      </c>
      <c r="AQ261" s="28">
        <f t="shared" si="109"/>
        <v>6900</v>
      </c>
      <c r="AR261" s="30" t="s">
        <v>59</v>
      </c>
      <c r="AS261" s="23"/>
      <c r="AT261" s="28"/>
      <c r="AU261" s="34"/>
      <c r="AV261" s="34"/>
      <c r="AW261" s="42"/>
      <c r="AX261" s="34"/>
      <c r="AY261" s="43"/>
      <c r="AZ261" s="34"/>
      <c r="BA261" s="34"/>
      <c r="BB261" s="34"/>
      <c r="BC261" s="42"/>
      <c r="BD261" s="34"/>
      <c r="BE261" s="34"/>
      <c r="BF261" s="43"/>
      <c r="BG261" s="34"/>
      <c r="BH261" s="34"/>
      <c r="BI261" s="120"/>
      <c r="BJ261" s="28">
        <f t="shared" si="111"/>
        <v>8280</v>
      </c>
    </row>
    <row r="262" spans="1:62" s="46" customFormat="1" ht="15" x14ac:dyDescent="0.25">
      <c r="A262" s="103">
        <v>244</v>
      </c>
      <c r="B262" s="51" t="s">
        <v>150</v>
      </c>
      <c r="C262" s="21" t="s">
        <v>61</v>
      </c>
      <c r="D262" s="22">
        <v>3</v>
      </c>
      <c r="E262" s="21">
        <v>62</v>
      </c>
      <c r="F262" s="40">
        <v>115.2</v>
      </c>
      <c r="G262" s="47">
        <f t="shared" si="122"/>
        <v>177.2</v>
      </c>
      <c r="H262" s="50">
        <f t="shared" si="119"/>
        <v>62</v>
      </c>
      <c r="I262" s="28">
        <f t="shared" si="120"/>
        <v>289.78750000000002</v>
      </c>
      <c r="J262" s="28">
        <f t="shared" si="92"/>
        <v>17966.825000000001</v>
      </c>
      <c r="K262" s="41">
        <v>15</v>
      </c>
      <c r="L262" s="28">
        <f t="shared" si="93"/>
        <v>1197.7883333333334</v>
      </c>
      <c r="M262" s="28">
        <v>1329.64</v>
      </c>
      <c r="N262" s="42">
        <v>0.25</v>
      </c>
      <c r="O262" s="28">
        <f t="shared" si="94"/>
        <v>631.85708333333332</v>
      </c>
      <c r="P262" s="42">
        <v>1.54</v>
      </c>
      <c r="Q262" s="28">
        <f t="shared" si="95"/>
        <v>3892.2396333333331</v>
      </c>
      <c r="R262" s="28">
        <f t="shared" si="96"/>
        <v>7051.5250500000002</v>
      </c>
      <c r="S262" s="42">
        <v>0.03</v>
      </c>
      <c r="T262" s="28">
        <f t="shared" si="97"/>
        <v>211.54575149999999</v>
      </c>
      <c r="U262" s="28">
        <f t="shared" si="98"/>
        <v>7263.0708015</v>
      </c>
      <c r="V262" s="42">
        <v>0</v>
      </c>
      <c r="W262" s="28">
        <f t="shared" si="123"/>
        <v>0</v>
      </c>
      <c r="X262" s="29">
        <f t="shared" si="99"/>
        <v>7263.0708015</v>
      </c>
      <c r="Y262" s="29">
        <f t="shared" si="100"/>
        <v>7300</v>
      </c>
      <c r="Z262" s="29">
        <f t="shared" si="110"/>
        <v>8760</v>
      </c>
      <c r="AA262" s="23" t="s">
        <v>302</v>
      </c>
      <c r="AB262" s="28">
        <f t="shared" si="121"/>
        <v>18.399999999999999</v>
      </c>
      <c r="AC262" s="34"/>
      <c r="AD262" s="28">
        <f t="shared" si="101"/>
        <v>2119.6799999999998</v>
      </c>
      <c r="AE262" s="42">
        <v>0.27100000000000002</v>
      </c>
      <c r="AF262" s="28">
        <f t="shared" si="102"/>
        <v>574.43327999999997</v>
      </c>
      <c r="AG262" s="42">
        <v>0</v>
      </c>
      <c r="AH262" s="28">
        <f t="shared" si="103"/>
        <v>0</v>
      </c>
      <c r="AI262" s="28">
        <f t="shared" si="104"/>
        <v>2694.1132799999996</v>
      </c>
      <c r="AJ262" s="28">
        <v>0</v>
      </c>
      <c r="AK262" s="42">
        <v>0.03</v>
      </c>
      <c r="AL262" s="28">
        <f t="shared" si="105"/>
        <v>80.823398399999988</v>
      </c>
      <c r="AM262" s="28">
        <f t="shared" si="106"/>
        <v>2774.9366783999994</v>
      </c>
      <c r="AN262" s="42">
        <v>0</v>
      </c>
      <c r="AO262" s="28">
        <f t="shared" si="107"/>
        <v>0</v>
      </c>
      <c r="AP262" s="28">
        <f t="shared" si="108"/>
        <v>2774.9366783999994</v>
      </c>
      <c r="AQ262" s="28">
        <f t="shared" si="109"/>
        <v>2800</v>
      </c>
      <c r="AR262" s="30" t="s">
        <v>59</v>
      </c>
      <c r="AS262" s="23"/>
      <c r="AT262" s="28"/>
      <c r="AU262" s="34"/>
      <c r="AV262" s="34"/>
      <c r="AW262" s="42"/>
      <c r="AX262" s="34"/>
      <c r="AY262" s="43"/>
      <c r="AZ262" s="34"/>
      <c r="BA262" s="34"/>
      <c r="BB262" s="34"/>
      <c r="BC262" s="42"/>
      <c r="BD262" s="34"/>
      <c r="BE262" s="34"/>
      <c r="BF262" s="43"/>
      <c r="BG262" s="34"/>
      <c r="BH262" s="34"/>
      <c r="BI262" s="120"/>
      <c r="BJ262" s="28">
        <f t="shared" si="111"/>
        <v>3360</v>
      </c>
    </row>
    <row r="263" spans="1:62" s="46" customFormat="1" ht="15" x14ac:dyDescent="0.25">
      <c r="A263" s="103">
        <v>245</v>
      </c>
      <c r="B263" s="51" t="s">
        <v>150</v>
      </c>
      <c r="C263" s="21" t="s">
        <v>61</v>
      </c>
      <c r="D263" s="22">
        <v>4</v>
      </c>
      <c r="E263" s="21">
        <v>64</v>
      </c>
      <c r="F263" s="40">
        <v>43.2</v>
      </c>
      <c r="G263" s="47">
        <f t="shared" si="122"/>
        <v>107.2</v>
      </c>
      <c r="H263" s="50">
        <f t="shared" si="119"/>
        <v>64</v>
      </c>
      <c r="I263" s="28">
        <f t="shared" si="120"/>
        <v>289.78750000000002</v>
      </c>
      <c r="J263" s="28">
        <f t="shared" si="92"/>
        <v>18546.400000000001</v>
      </c>
      <c r="K263" s="41">
        <v>15</v>
      </c>
      <c r="L263" s="28">
        <f t="shared" si="93"/>
        <v>1236.4266666666667</v>
      </c>
      <c r="M263" s="28">
        <v>1303.57</v>
      </c>
      <c r="N263" s="42">
        <v>0.25</v>
      </c>
      <c r="O263" s="28">
        <f t="shared" si="94"/>
        <v>634.99916666666672</v>
      </c>
      <c r="P263" s="42">
        <v>1.54</v>
      </c>
      <c r="Q263" s="28">
        <f t="shared" si="95"/>
        <v>3911.5948666666673</v>
      </c>
      <c r="R263" s="28">
        <f t="shared" si="96"/>
        <v>7086.5907000000007</v>
      </c>
      <c r="S263" s="42">
        <v>0.03</v>
      </c>
      <c r="T263" s="28">
        <f t="shared" si="97"/>
        <v>212.59772100000001</v>
      </c>
      <c r="U263" s="28">
        <f t="shared" si="98"/>
        <v>7299.1884210000007</v>
      </c>
      <c r="V263" s="42">
        <v>0</v>
      </c>
      <c r="W263" s="28">
        <f t="shared" si="123"/>
        <v>0</v>
      </c>
      <c r="X263" s="29">
        <f t="shared" si="99"/>
        <v>7299.1884210000007</v>
      </c>
      <c r="Y263" s="29">
        <f t="shared" si="100"/>
        <v>7300</v>
      </c>
      <c r="Z263" s="29">
        <f t="shared" si="110"/>
        <v>8760</v>
      </c>
      <c r="AA263" s="23" t="s">
        <v>303</v>
      </c>
      <c r="AB263" s="28">
        <f t="shared" si="121"/>
        <v>18.399999999999999</v>
      </c>
      <c r="AC263" s="34"/>
      <c r="AD263" s="28">
        <f t="shared" si="101"/>
        <v>794.88</v>
      </c>
      <c r="AE263" s="42">
        <v>0.27100000000000002</v>
      </c>
      <c r="AF263" s="28">
        <f t="shared" si="102"/>
        <v>215.41248000000002</v>
      </c>
      <c r="AG263" s="42">
        <v>0</v>
      </c>
      <c r="AH263" s="28">
        <f t="shared" si="103"/>
        <v>0</v>
      </c>
      <c r="AI263" s="28">
        <f t="shared" si="104"/>
        <v>1010.2924800000001</v>
      </c>
      <c r="AJ263" s="28">
        <v>0</v>
      </c>
      <c r="AK263" s="42">
        <v>0.03</v>
      </c>
      <c r="AL263" s="28">
        <f t="shared" si="105"/>
        <v>30.308774400000001</v>
      </c>
      <c r="AM263" s="28">
        <f t="shared" si="106"/>
        <v>1040.6012544</v>
      </c>
      <c r="AN263" s="42">
        <v>0</v>
      </c>
      <c r="AO263" s="28">
        <f t="shared" si="107"/>
        <v>0</v>
      </c>
      <c r="AP263" s="28">
        <f t="shared" si="108"/>
        <v>1040.6012544</v>
      </c>
      <c r="AQ263" s="28">
        <f t="shared" si="109"/>
        <v>1000</v>
      </c>
      <c r="AR263" s="30" t="s">
        <v>59</v>
      </c>
      <c r="AS263" s="23"/>
      <c r="AT263" s="28"/>
      <c r="AU263" s="34"/>
      <c r="AV263" s="34"/>
      <c r="AW263" s="42"/>
      <c r="AX263" s="34"/>
      <c r="AY263" s="43"/>
      <c r="AZ263" s="34"/>
      <c r="BA263" s="34"/>
      <c r="BB263" s="34"/>
      <c r="BC263" s="42"/>
      <c r="BD263" s="34"/>
      <c r="BE263" s="34"/>
      <c r="BF263" s="43"/>
      <c r="BG263" s="34"/>
      <c r="BH263" s="34"/>
      <c r="BI263" s="120"/>
      <c r="BJ263" s="28">
        <f t="shared" si="111"/>
        <v>1200</v>
      </c>
    </row>
    <row r="264" spans="1:62" s="46" customFormat="1" ht="15" x14ac:dyDescent="0.25">
      <c r="A264" s="103">
        <v>246</v>
      </c>
      <c r="B264" s="51" t="s">
        <v>150</v>
      </c>
      <c r="C264" s="21" t="s">
        <v>61</v>
      </c>
      <c r="D264" s="22">
        <v>5</v>
      </c>
      <c r="E264" s="21">
        <v>60</v>
      </c>
      <c r="F264" s="23">
        <v>7.2</v>
      </c>
      <c r="G264" s="47">
        <f t="shared" si="122"/>
        <v>67.2</v>
      </c>
      <c r="H264" s="50">
        <f t="shared" si="119"/>
        <v>60</v>
      </c>
      <c r="I264" s="28">
        <f t="shared" si="120"/>
        <v>289.78750000000002</v>
      </c>
      <c r="J264" s="28">
        <f t="shared" si="92"/>
        <v>17387.25</v>
      </c>
      <c r="K264" s="41">
        <v>15</v>
      </c>
      <c r="L264" s="28">
        <f t="shared" si="93"/>
        <v>1159.1500000000001</v>
      </c>
      <c r="M264" s="28">
        <v>1303.57</v>
      </c>
      <c r="N264" s="42">
        <v>0.25</v>
      </c>
      <c r="O264" s="28">
        <f t="shared" si="94"/>
        <v>615.68000000000006</v>
      </c>
      <c r="P264" s="42">
        <v>1.54</v>
      </c>
      <c r="Q264" s="28">
        <f t="shared" si="95"/>
        <v>3792.5888000000004</v>
      </c>
      <c r="R264" s="28">
        <f t="shared" si="96"/>
        <v>6870.988800000001</v>
      </c>
      <c r="S264" s="42">
        <v>0.03</v>
      </c>
      <c r="T264" s="28">
        <f t="shared" si="97"/>
        <v>206.12966400000002</v>
      </c>
      <c r="U264" s="28">
        <f t="shared" si="98"/>
        <v>7077.118464000001</v>
      </c>
      <c r="V264" s="42">
        <v>0</v>
      </c>
      <c r="W264" s="28">
        <f t="shared" si="123"/>
        <v>0</v>
      </c>
      <c r="X264" s="29">
        <f t="shared" si="99"/>
        <v>7077.118464000001</v>
      </c>
      <c r="Y264" s="29">
        <f t="shared" si="100"/>
        <v>7100</v>
      </c>
      <c r="Z264" s="29">
        <f t="shared" si="110"/>
        <v>8520</v>
      </c>
      <c r="AA264" s="23">
        <v>7.2</v>
      </c>
      <c r="AB264" s="28">
        <f t="shared" si="121"/>
        <v>18.399999999999999</v>
      </c>
      <c r="AC264" s="34"/>
      <c r="AD264" s="28">
        <f t="shared" si="101"/>
        <v>132.47999999999999</v>
      </c>
      <c r="AE264" s="42">
        <v>0.27100000000000002</v>
      </c>
      <c r="AF264" s="28">
        <f t="shared" si="102"/>
        <v>35.902079999999998</v>
      </c>
      <c r="AG264" s="42">
        <v>0</v>
      </c>
      <c r="AH264" s="28">
        <f t="shared" si="103"/>
        <v>0</v>
      </c>
      <c r="AI264" s="28">
        <f t="shared" si="104"/>
        <v>168.38207999999997</v>
      </c>
      <c r="AJ264" s="28">
        <v>0</v>
      </c>
      <c r="AK264" s="42">
        <v>0.03</v>
      </c>
      <c r="AL264" s="28">
        <f t="shared" si="105"/>
        <v>5.0514623999999992</v>
      </c>
      <c r="AM264" s="28">
        <f t="shared" si="106"/>
        <v>173.43354239999996</v>
      </c>
      <c r="AN264" s="42">
        <v>0</v>
      </c>
      <c r="AO264" s="28">
        <f t="shared" si="107"/>
        <v>0</v>
      </c>
      <c r="AP264" s="28">
        <f t="shared" si="108"/>
        <v>173.43354239999996</v>
      </c>
      <c r="AQ264" s="28">
        <f t="shared" si="109"/>
        <v>200</v>
      </c>
      <c r="AR264" s="30" t="s">
        <v>59</v>
      </c>
      <c r="AS264" s="23"/>
      <c r="AT264" s="28"/>
      <c r="AU264" s="34"/>
      <c r="AV264" s="34"/>
      <c r="AW264" s="42"/>
      <c r="AX264" s="34"/>
      <c r="AY264" s="43"/>
      <c r="AZ264" s="34"/>
      <c r="BA264" s="34"/>
      <c r="BB264" s="34"/>
      <c r="BC264" s="42"/>
      <c r="BD264" s="34"/>
      <c r="BE264" s="34"/>
      <c r="BF264" s="43"/>
      <c r="BG264" s="34"/>
      <c r="BH264" s="34"/>
      <c r="BI264" s="120"/>
      <c r="BJ264" s="28">
        <f t="shared" si="111"/>
        <v>240</v>
      </c>
    </row>
    <row r="265" spans="1:62" s="46" customFormat="1" ht="15" x14ac:dyDescent="0.25">
      <c r="A265" s="103">
        <v>247</v>
      </c>
      <c r="B265" s="51" t="s">
        <v>151</v>
      </c>
      <c r="C265" s="21" t="s">
        <v>58</v>
      </c>
      <c r="D265" s="21" t="s">
        <v>78</v>
      </c>
      <c r="E265" s="21">
        <v>175</v>
      </c>
      <c r="F265" s="23">
        <v>175</v>
      </c>
      <c r="G265" s="47">
        <f t="shared" si="122"/>
        <v>350</v>
      </c>
      <c r="H265" s="50">
        <f t="shared" si="119"/>
        <v>175</v>
      </c>
      <c r="I265" s="28">
        <f t="shared" si="120"/>
        <v>289.78750000000002</v>
      </c>
      <c r="J265" s="28">
        <f t="shared" si="92"/>
        <v>50712.812500000007</v>
      </c>
      <c r="K265" s="41">
        <v>15</v>
      </c>
      <c r="L265" s="28">
        <f t="shared" si="93"/>
        <v>3380.854166666667</v>
      </c>
      <c r="M265" s="28">
        <v>1329.64</v>
      </c>
      <c r="N265" s="42">
        <v>0.25</v>
      </c>
      <c r="O265" s="28">
        <f t="shared" si="94"/>
        <v>1177.6235416666668</v>
      </c>
      <c r="P265" s="42">
        <v>1.54</v>
      </c>
      <c r="Q265" s="28">
        <f t="shared" si="95"/>
        <v>7254.1610166666678</v>
      </c>
      <c r="R265" s="28">
        <f t="shared" si="96"/>
        <v>13142.278725000002</v>
      </c>
      <c r="S265" s="42">
        <v>0.03</v>
      </c>
      <c r="T265" s="28">
        <f t="shared" si="97"/>
        <v>394.26836175000005</v>
      </c>
      <c r="U265" s="28">
        <f t="shared" si="98"/>
        <v>13536.547086750003</v>
      </c>
      <c r="V265" s="42">
        <v>0</v>
      </c>
      <c r="W265" s="28">
        <f t="shared" si="123"/>
        <v>0</v>
      </c>
      <c r="X265" s="29">
        <f t="shared" si="99"/>
        <v>13536.547086750003</v>
      </c>
      <c r="Y265" s="29">
        <f t="shared" si="100"/>
        <v>13500</v>
      </c>
      <c r="Z265" s="29">
        <f t="shared" si="110"/>
        <v>16200</v>
      </c>
      <c r="AA265" s="23">
        <v>175</v>
      </c>
      <c r="AB265" s="28">
        <f t="shared" si="121"/>
        <v>18.399999999999999</v>
      </c>
      <c r="AC265" s="34"/>
      <c r="AD265" s="28">
        <f t="shared" si="101"/>
        <v>3219.9999999999995</v>
      </c>
      <c r="AE265" s="42">
        <v>0.27100000000000002</v>
      </c>
      <c r="AF265" s="28">
        <f t="shared" si="102"/>
        <v>872.61999999999989</v>
      </c>
      <c r="AG265" s="42">
        <v>0</v>
      </c>
      <c r="AH265" s="28">
        <f t="shared" si="103"/>
        <v>0</v>
      </c>
      <c r="AI265" s="28">
        <f t="shared" si="104"/>
        <v>4092.6199999999994</v>
      </c>
      <c r="AJ265" s="28">
        <v>0</v>
      </c>
      <c r="AK265" s="42">
        <v>0.03</v>
      </c>
      <c r="AL265" s="28">
        <f t="shared" si="105"/>
        <v>122.77859999999998</v>
      </c>
      <c r="AM265" s="28">
        <f t="shared" si="106"/>
        <v>4215.3985999999995</v>
      </c>
      <c r="AN265" s="42">
        <v>0</v>
      </c>
      <c r="AO265" s="28">
        <f t="shared" si="107"/>
        <v>0</v>
      </c>
      <c r="AP265" s="28">
        <f t="shared" si="108"/>
        <v>4215.3985999999995</v>
      </c>
      <c r="AQ265" s="28">
        <f t="shared" si="109"/>
        <v>4200</v>
      </c>
      <c r="AR265" s="30" t="s">
        <v>59</v>
      </c>
      <c r="AS265" s="23"/>
      <c r="AT265" s="28"/>
      <c r="AU265" s="34"/>
      <c r="AV265" s="34"/>
      <c r="AW265" s="42"/>
      <c r="AX265" s="34"/>
      <c r="AY265" s="43"/>
      <c r="AZ265" s="34"/>
      <c r="BA265" s="34"/>
      <c r="BB265" s="34"/>
      <c r="BC265" s="42"/>
      <c r="BD265" s="34"/>
      <c r="BE265" s="34"/>
      <c r="BF265" s="43"/>
      <c r="BG265" s="34"/>
      <c r="BH265" s="34"/>
      <c r="BI265" s="120"/>
      <c r="BJ265" s="28">
        <f t="shared" si="111"/>
        <v>5040</v>
      </c>
    </row>
    <row r="266" spans="1:62" s="46" customFormat="1" ht="15" x14ac:dyDescent="0.25">
      <c r="A266" s="103">
        <v>248</v>
      </c>
      <c r="B266" s="51" t="s">
        <v>151</v>
      </c>
      <c r="C266" s="21" t="s">
        <v>116</v>
      </c>
      <c r="D266" s="21" t="s">
        <v>78</v>
      </c>
      <c r="E266" s="21">
        <v>90</v>
      </c>
      <c r="F266" s="23">
        <v>175</v>
      </c>
      <c r="G266" s="47">
        <f t="shared" si="122"/>
        <v>265</v>
      </c>
      <c r="H266" s="50">
        <f t="shared" si="119"/>
        <v>90</v>
      </c>
      <c r="I266" s="28">
        <f t="shared" si="120"/>
        <v>289.78750000000002</v>
      </c>
      <c r="J266" s="28">
        <f t="shared" si="92"/>
        <v>26080.875000000004</v>
      </c>
      <c r="K266" s="41">
        <v>15</v>
      </c>
      <c r="L266" s="28">
        <f t="shared" si="93"/>
        <v>1738.7250000000001</v>
      </c>
      <c r="M266" s="28">
        <v>1329.64</v>
      </c>
      <c r="N266" s="42">
        <v>0.25</v>
      </c>
      <c r="O266" s="28">
        <f t="shared" si="94"/>
        <v>767.09125000000006</v>
      </c>
      <c r="P266" s="42">
        <v>1.54</v>
      </c>
      <c r="Q266" s="28">
        <f t="shared" si="95"/>
        <v>4725.2821000000004</v>
      </c>
      <c r="R266" s="28">
        <f t="shared" si="96"/>
        <v>8560.7383499999996</v>
      </c>
      <c r="S266" s="42">
        <v>0.03</v>
      </c>
      <c r="T266" s="28">
        <f t="shared" si="97"/>
        <v>256.82215049999996</v>
      </c>
      <c r="U266" s="28">
        <f t="shared" si="98"/>
        <v>8817.5605004999998</v>
      </c>
      <c r="V266" s="42">
        <v>0</v>
      </c>
      <c r="W266" s="28">
        <f t="shared" si="123"/>
        <v>0</v>
      </c>
      <c r="X266" s="29">
        <f t="shared" si="99"/>
        <v>8817.5605004999998</v>
      </c>
      <c r="Y266" s="29">
        <f t="shared" si="100"/>
        <v>8800</v>
      </c>
      <c r="Z266" s="29">
        <f t="shared" si="110"/>
        <v>10560</v>
      </c>
      <c r="AA266" s="23">
        <v>175</v>
      </c>
      <c r="AB266" s="28">
        <f t="shared" si="121"/>
        <v>18.399999999999999</v>
      </c>
      <c r="AC266" s="34"/>
      <c r="AD266" s="28">
        <f t="shared" si="101"/>
        <v>3219.9999999999995</v>
      </c>
      <c r="AE266" s="42">
        <v>0.27100000000000002</v>
      </c>
      <c r="AF266" s="28">
        <f t="shared" si="102"/>
        <v>872.61999999999989</v>
      </c>
      <c r="AG266" s="42">
        <v>0</v>
      </c>
      <c r="AH266" s="28">
        <f t="shared" si="103"/>
        <v>0</v>
      </c>
      <c r="AI266" s="28">
        <f t="shared" si="104"/>
        <v>4092.6199999999994</v>
      </c>
      <c r="AJ266" s="28">
        <v>0</v>
      </c>
      <c r="AK266" s="42">
        <v>0.03</v>
      </c>
      <c r="AL266" s="28">
        <f t="shared" si="105"/>
        <v>122.77859999999998</v>
      </c>
      <c r="AM266" s="28">
        <f t="shared" si="106"/>
        <v>4215.3985999999995</v>
      </c>
      <c r="AN266" s="42">
        <v>0</v>
      </c>
      <c r="AO266" s="28">
        <f t="shared" si="107"/>
        <v>0</v>
      </c>
      <c r="AP266" s="28">
        <f t="shared" si="108"/>
        <v>4215.3985999999995</v>
      </c>
      <c r="AQ266" s="28">
        <f t="shared" si="109"/>
        <v>4200</v>
      </c>
      <c r="AR266" s="30" t="s">
        <v>59</v>
      </c>
      <c r="AS266" s="23"/>
      <c r="AT266" s="28"/>
      <c r="AU266" s="34"/>
      <c r="AV266" s="34"/>
      <c r="AW266" s="42"/>
      <c r="AX266" s="34"/>
      <c r="AY266" s="43"/>
      <c r="AZ266" s="34"/>
      <c r="BA266" s="34"/>
      <c r="BB266" s="34"/>
      <c r="BC266" s="42"/>
      <c r="BD266" s="34"/>
      <c r="BE266" s="34"/>
      <c r="BF266" s="43"/>
      <c r="BG266" s="34"/>
      <c r="BH266" s="34"/>
      <c r="BI266" s="120"/>
      <c r="BJ266" s="28">
        <f t="shared" si="111"/>
        <v>5040</v>
      </c>
    </row>
    <row r="267" spans="1:62" s="46" customFormat="1" ht="15" x14ac:dyDescent="0.25">
      <c r="A267" s="103">
        <v>249</v>
      </c>
      <c r="B267" s="51" t="s">
        <v>152</v>
      </c>
      <c r="C267" s="21" t="s">
        <v>58</v>
      </c>
      <c r="D267" s="21" t="s">
        <v>123</v>
      </c>
      <c r="E267" s="21">
        <v>180</v>
      </c>
      <c r="F267" s="23">
        <v>492</v>
      </c>
      <c r="G267" s="47">
        <f t="shared" si="122"/>
        <v>672</v>
      </c>
      <c r="H267" s="50">
        <f t="shared" si="119"/>
        <v>180</v>
      </c>
      <c r="I267" s="28">
        <f t="shared" si="120"/>
        <v>289.78750000000002</v>
      </c>
      <c r="J267" s="28">
        <f t="shared" si="92"/>
        <v>52161.750000000007</v>
      </c>
      <c r="K267" s="41">
        <v>15</v>
      </c>
      <c r="L267" s="28">
        <f t="shared" si="93"/>
        <v>3477.4500000000003</v>
      </c>
      <c r="M267" s="28">
        <v>1407.85</v>
      </c>
      <c r="N267" s="42">
        <v>0.25</v>
      </c>
      <c r="O267" s="28">
        <f t="shared" si="94"/>
        <v>1221.325</v>
      </c>
      <c r="P267" s="42">
        <v>1.54</v>
      </c>
      <c r="Q267" s="28">
        <f t="shared" si="95"/>
        <v>7523.3620000000001</v>
      </c>
      <c r="R267" s="28">
        <f t="shared" si="96"/>
        <v>13629.987000000001</v>
      </c>
      <c r="S267" s="42">
        <v>0.03</v>
      </c>
      <c r="T267" s="28">
        <f t="shared" si="97"/>
        <v>408.89961</v>
      </c>
      <c r="U267" s="28">
        <f t="shared" si="98"/>
        <v>14038.886610000001</v>
      </c>
      <c r="V267" s="42">
        <v>0</v>
      </c>
      <c r="W267" s="28">
        <f t="shared" si="123"/>
        <v>0</v>
      </c>
      <c r="X267" s="29">
        <f t="shared" si="99"/>
        <v>14038.886610000001</v>
      </c>
      <c r="Y267" s="29">
        <f t="shared" si="100"/>
        <v>14000</v>
      </c>
      <c r="Z267" s="29">
        <f t="shared" si="110"/>
        <v>16800</v>
      </c>
      <c r="AA267" s="23">
        <v>492</v>
      </c>
      <c r="AB267" s="28">
        <f t="shared" si="121"/>
        <v>18.399999999999999</v>
      </c>
      <c r="AC267" s="34"/>
      <c r="AD267" s="28">
        <f t="shared" si="101"/>
        <v>9052.7999999999993</v>
      </c>
      <c r="AE267" s="42">
        <v>0.27100000000000002</v>
      </c>
      <c r="AF267" s="28">
        <f t="shared" si="102"/>
        <v>2453.3087999999998</v>
      </c>
      <c r="AG267" s="42">
        <v>0</v>
      </c>
      <c r="AH267" s="28">
        <f t="shared" si="103"/>
        <v>0</v>
      </c>
      <c r="AI267" s="28">
        <f t="shared" si="104"/>
        <v>11506.108799999998</v>
      </c>
      <c r="AJ267" s="28">
        <v>0</v>
      </c>
      <c r="AK267" s="42">
        <v>0.03</v>
      </c>
      <c r="AL267" s="28">
        <f t="shared" si="105"/>
        <v>345.18326399999995</v>
      </c>
      <c r="AM267" s="28">
        <f t="shared" si="106"/>
        <v>11851.292063999997</v>
      </c>
      <c r="AN267" s="42">
        <v>0</v>
      </c>
      <c r="AO267" s="28">
        <f t="shared" si="107"/>
        <v>0</v>
      </c>
      <c r="AP267" s="28">
        <f t="shared" si="108"/>
        <v>11851.292063999997</v>
      </c>
      <c r="AQ267" s="28">
        <f t="shared" si="109"/>
        <v>11900</v>
      </c>
      <c r="AR267" s="30" t="s">
        <v>59</v>
      </c>
      <c r="AS267" s="23"/>
      <c r="AT267" s="28"/>
      <c r="AU267" s="34"/>
      <c r="AV267" s="34"/>
      <c r="AW267" s="42"/>
      <c r="AX267" s="34"/>
      <c r="AY267" s="43"/>
      <c r="AZ267" s="34"/>
      <c r="BA267" s="34"/>
      <c r="BB267" s="34"/>
      <c r="BC267" s="42"/>
      <c r="BD267" s="34"/>
      <c r="BE267" s="34"/>
      <c r="BF267" s="43"/>
      <c r="BG267" s="34"/>
      <c r="BH267" s="34"/>
      <c r="BI267" s="120"/>
      <c r="BJ267" s="28">
        <f t="shared" si="111"/>
        <v>14280</v>
      </c>
    </row>
    <row r="268" spans="1:62" s="46" customFormat="1" ht="15" x14ac:dyDescent="0.25">
      <c r="A268" s="103">
        <v>250</v>
      </c>
      <c r="B268" s="51" t="s">
        <v>152</v>
      </c>
      <c r="C268" s="21" t="s">
        <v>116</v>
      </c>
      <c r="D268" s="21" t="s">
        <v>123</v>
      </c>
      <c r="E268" s="21">
        <v>90</v>
      </c>
      <c r="F268" s="23">
        <v>252</v>
      </c>
      <c r="G268" s="47">
        <f t="shared" si="122"/>
        <v>342</v>
      </c>
      <c r="H268" s="50">
        <f t="shared" si="119"/>
        <v>90</v>
      </c>
      <c r="I268" s="28">
        <f t="shared" si="120"/>
        <v>289.78750000000002</v>
      </c>
      <c r="J268" s="28">
        <f t="shared" si="92"/>
        <v>26080.875000000004</v>
      </c>
      <c r="K268" s="41">
        <v>15</v>
      </c>
      <c r="L268" s="28">
        <f t="shared" si="93"/>
        <v>1738.7250000000001</v>
      </c>
      <c r="M268" s="28">
        <v>1355.71</v>
      </c>
      <c r="N268" s="42">
        <v>0.25</v>
      </c>
      <c r="O268" s="28">
        <f t="shared" si="94"/>
        <v>773.6087500000001</v>
      </c>
      <c r="P268" s="42">
        <v>1.54</v>
      </c>
      <c r="Q268" s="28">
        <f t="shared" si="95"/>
        <v>4765.429900000001</v>
      </c>
      <c r="R268" s="28">
        <f t="shared" si="96"/>
        <v>8633.4736500000017</v>
      </c>
      <c r="S268" s="42">
        <v>0.03</v>
      </c>
      <c r="T268" s="28">
        <f t="shared" si="97"/>
        <v>259.00420950000006</v>
      </c>
      <c r="U268" s="28">
        <f t="shared" si="98"/>
        <v>8892.4778595000025</v>
      </c>
      <c r="V268" s="42">
        <v>0</v>
      </c>
      <c r="W268" s="28">
        <f t="shared" si="123"/>
        <v>0</v>
      </c>
      <c r="X268" s="29">
        <f t="shared" si="99"/>
        <v>8892.4778595000025</v>
      </c>
      <c r="Y268" s="29">
        <f t="shared" si="100"/>
        <v>8900</v>
      </c>
      <c r="Z268" s="29">
        <f t="shared" si="110"/>
        <v>10680</v>
      </c>
      <c r="AA268" s="23">
        <v>252</v>
      </c>
      <c r="AB268" s="28">
        <f t="shared" si="121"/>
        <v>18.399999999999999</v>
      </c>
      <c r="AC268" s="34"/>
      <c r="AD268" s="28">
        <f t="shared" si="101"/>
        <v>4636.7999999999993</v>
      </c>
      <c r="AE268" s="42">
        <v>0.27100000000000002</v>
      </c>
      <c r="AF268" s="28">
        <f t="shared" si="102"/>
        <v>1256.5727999999999</v>
      </c>
      <c r="AG268" s="42">
        <v>0</v>
      </c>
      <c r="AH268" s="28">
        <f t="shared" si="103"/>
        <v>0</v>
      </c>
      <c r="AI268" s="28">
        <f t="shared" si="104"/>
        <v>5893.3727999999992</v>
      </c>
      <c r="AJ268" s="28">
        <v>0</v>
      </c>
      <c r="AK268" s="42">
        <v>0.03</v>
      </c>
      <c r="AL268" s="28">
        <f t="shared" si="105"/>
        <v>176.80118399999998</v>
      </c>
      <c r="AM268" s="28">
        <f t="shared" si="106"/>
        <v>6070.1739839999991</v>
      </c>
      <c r="AN268" s="42">
        <v>0</v>
      </c>
      <c r="AO268" s="28">
        <f t="shared" si="107"/>
        <v>0</v>
      </c>
      <c r="AP268" s="28">
        <f t="shared" si="108"/>
        <v>6070.1739839999991</v>
      </c>
      <c r="AQ268" s="28">
        <f t="shared" si="109"/>
        <v>6100</v>
      </c>
      <c r="AR268" s="30" t="s">
        <v>59</v>
      </c>
      <c r="AS268" s="23"/>
      <c r="AT268" s="28"/>
      <c r="AU268" s="34"/>
      <c r="AV268" s="34"/>
      <c r="AW268" s="42"/>
      <c r="AX268" s="34"/>
      <c r="AY268" s="43"/>
      <c r="AZ268" s="34"/>
      <c r="BA268" s="34"/>
      <c r="BB268" s="34"/>
      <c r="BC268" s="42"/>
      <c r="BD268" s="34"/>
      <c r="BE268" s="34"/>
      <c r="BF268" s="43"/>
      <c r="BG268" s="34"/>
      <c r="BH268" s="34"/>
      <c r="BI268" s="120"/>
      <c r="BJ268" s="28">
        <f t="shared" si="111"/>
        <v>7320</v>
      </c>
    </row>
    <row r="269" spans="1:62" s="46" customFormat="1" ht="15" x14ac:dyDescent="0.25">
      <c r="A269" s="103">
        <v>251</v>
      </c>
      <c r="B269" s="51" t="s">
        <v>320</v>
      </c>
      <c r="C269" s="21" t="s">
        <v>58</v>
      </c>
      <c r="D269" s="21" t="s">
        <v>88</v>
      </c>
      <c r="E269" s="22">
        <v>464</v>
      </c>
      <c r="F269" s="40">
        <v>624</v>
      </c>
      <c r="G269" s="47">
        <f>E269+F269</f>
        <v>1088</v>
      </c>
      <c r="H269" s="50">
        <v>464</v>
      </c>
      <c r="I269" s="28">
        <f t="shared" si="120"/>
        <v>289.78750000000002</v>
      </c>
      <c r="J269" s="28">
        <f t="shared" si="92"/>
        <v>134461.40000000002</v>
      </c>
      <c r="K269" s="41">
        <v>15</v>
      </c>
      <c r="L269" s="34">
        <f t="shared" si="93"/>
        <v>8964.0933333333342</v>
      </c>
      <c r="M269" s="28">
        <v>1433.9233333333329</v>
      </c>
      <c r="N269" s="42">
        <v>0.25</v>
      </c>
      <c r="O269" s="34">
        <f t="shared" si="94"/>
        <v>2599.5041666666666</v>
      </c>
      <c r="P269" s="42">
        <v>1.54</v>
      </c>
      <c r="Q269" s="34">
        <f t="shared" si="95"/>
        <v>16012.945666666667</v>
      </c>
      <c r="R269" s="34">
        <f t="shared" si="96"/>
        <v>29010.466499999999</v>
      </c>
      <c r="S269" s="42">
        <v>0.03</v>
      </c>
      <c r="T269" s="34">
        <f t="shared" si="97"/>
        <v>870.31399499999998</v>
      </c>
      <c r="U269" s="34">
        <f t="shared" si="98"/>
        <v>29880.780494999999</v>
      </c>
      <c r="V269" s="43">
        <v>0</v>
      </c>
      <c r="W269" s="34">
        <v>0</v>
      </c>
      <c r="X269" s="36">
        <f t="shared" si="99"/>
        <v>29880.780494999999</v>
      </c>
      <c r="Y269" s="36">
        <f t="shared" si="100"/>
        <v>29900</v>
      </c>
      <c r="Z269" s="29">
        <f t="shared" si="110"/>
        <v>35880</v>
      </c>
      <c r="AA269" s="40">
        <v>624</v>
      </c>
      <c r="AB269" s="28">
        <f t="shared" si="121"/>
        <v>18.399999999999999</v>
      </c>
      <c r="AC269" s="34"/>
      <c r="AD269" s="28">
        <f t="shared" si="101"/>
        <v>11481.599999999999</v>
      </c>
      <c r="AE269" s="42">
        <v>0.27100000000000002</v>
      </c>
      <c r="AF269" s="28">
        <f t="shared" si="102"/>
        <v>3111.5135999999998</v>
      </c>
      <c r="AG269" s="42">
        <v>0</v>
      </c>
      <c r="AH269" s="28">
        <f t="shared" si="103"/>
        <v>0</v>
      </c>
      <c r="AI269" s="28">
        <f t="shared" si="104"/>
        <v>14593.113599999999</v>
      </c>
      <c r="AJ269" s="28">
        <v>0</v>
      </c>
      <c r="AK269" s="42">
        <v>0.03</v>
      </c>
      <c r="AL269" s="28">
        <f t="shared" si="105"/>
        <v>437.79340799999994</v>
      </c>
      <c r="AM269" s="28">
        <f t="shared" si="106"/>
        <v>15030.907007999998</v>
      </c>
      <c r="AN269" s="42">
        <v>0</v>
      </c>
      <c r="AO269" s="28">
        <f t="shared" si="107"/>
        <v>0</v>
      </c>
      <c r="AP269" s="28">
        <f t="shared" si="108"/>
        <v>15030.907007999998</v>
      </c>
      <c r="AQ269" s="28">
        <f t="shared" si="109"/>
        <v>15000</v>
      </c>
      <c r="AR269" s="30"/>
      <c r="AS269" s="40"/>
      <c r="AT269" s="28"/>
      <c r="AU269" s="34"/>
      <c r="AV269" s="28"/>
      <c r="AW269" s="42"/>
      <c r="AX269" s="34"/>
      <c r="AY269" s="43"/>
      <c r="AZ269" s="34"/>
      <c r="BA269" s="34"/>
      <c r="BB269" s="34"/>
      <c r="BC269" s="43"/>
      <c r="BD269" s="34"/>
      <c r="BE269" s="34"/>
      <c r="BF269" s="43"/>
      <c r="BG269" s="34"/>
      <c r="BH269" s="34"/>
      <c r="BI269" s="120"/>
      <c r="BJ269" s="28">
        <f t="shared" si="111"/>
        <v>18000</v>
      </c>
    </row>
    <row r="270" spans="1:62" s="46" customFormat="1" ht="15" x14ac:dyDescent="0.25">
      <c r="A270" s="103">
        <v>252</v>
      </c>
      <c r="B270" s="51" t="s">
        <v>418</v>
      </c>
      <c r="C270" s="21" t="s">
        <v>58</v>
      </c>
      <c r="D270" s="21" t="s">
        <v>88</v>
      </c>
      <c r="E270" s="22">
        <v>228</v>
      </c>
      <c r="F270" s="40">
        <v>348</v>
      </c>
      <c r="G270" s="47">
        <f>E270+F270</f>
        <v>576</v>
      </c>
      <c r="H270" s="50">
        <f>E270</f>
        <v>228</v>
      </c>
      <c r="I270" s="28">
        <f t="shared" si="120"/>
        <v>289.78750000000002</v>
      </c>
      <c r="J270" s="28">
        <f t="shared" si="92"/>
        <v>66071.55</v>
      </c>
      <c r="K270" s="41">
        <v>15</v>
      </c>
      <c r="L270" s="34">
        <f t="shared" si="93"/>
        <v>4404.7700000000004</v>
      </c>
      <c r="M270" s="28">
        <v>1381.7833333333331</v>
      </c>
      <c r="N270" s="42">
        <v>0.25</v>
      </c>
      <c r="O270" s="34">
        <f t="shared" si="94"/>
        <v>1446.6383333333333</v>
      </c>
      <c r="P270" s="42">
        <v>1.54</v>
      </c>
      <c r="Q270" s="34">
        <f t="shared" si="95"/>
        <v>8911.2921333333343</v>
      </c>
      <c r="R270" s="34">
        <f t="shared" si="96"/>
        <v>16144.483800000002</v>
      </c>
      <c r="S270" s="42">
        <v>0.03</v>
      </c>
      <c r="T270" s="34">
        <f t="shared" si="97"/>
        <v>484.33451400000001</v>
      </c>
      <c r="U270" s="34">
        <f t="shared" si="98"/>
        <v>16628.818314</v>
      </c>
      <c r="V270" s="43">
        <v>0</v>
      </c>
      <c r="W270" s="34">
        <v>0</v>
      </c>
      <c r="X270" s="36">
        <f t="shared" si="99"/>
        <v>16628.818314</v>
      </c>
      <c r="Y270" s="36">
        <f t="shared" si="100"/>
        <v>16600</v>
      </c>
      <c r="Z270" s="29">
        <f t="shared" si="110"/>
        <v>19920</v>
      </c>
      <c r="AA270" s="40">
        <v>348</v>
      </c>
      <c r="AB270" s="28">
        <f t="shared" si="121"/>
        <v>18.399999999999999</v>
      </c>
      <c r="AC270" s="34"/>
      <c r="AD270" s="28">
        <f t="shared" si="101"/>
        <v>6403.2</v>
      </c>
      <c r="AE270" s="42">
        <v>0.27100000000000002</v>
      </c>
      <c r="AF270" s="28">
        <f t="shared" si="102"/>
        <v>1735.2672</v>
      </c>
      <c r="AG270" s="42">
        <v>0</v>
      </c>
      <c r="AH270" s="28">
        <f t="shared" si="103"/>
        <v>0</v>
      </c>
      <c r="AI270" s="28">
        <f t="shared" si="104"/>
        <v>8138.4672</v>
      </c>
      <c r="AJ270" s="28">
        <v>0</v>
      </c>
      <c r="AK270" s="42">
        <v>0.03</v>
      </c>
      <c r="AL270" s="28">
        <f t="shared" si="105"/>
        <v>244.15401599999998</v>
      </c>
      <c r="AM270" s="28">
        <f t="shared" si="106"/>
        <v>8382.6212159999995</v>
      </c>
      <c r="AN270" s="42">
        <v>0</v>
      </c>
      <c r="AO270" s="28">
        <f t="shared" si="107"/>
        <v>0</v>
      </c>
      <c r="AP270" s="28">
        <f t="shared" si="108"/>
        <v>8382.6212159999995</v>
      </c>
      <c r="AQ270" s="28">
        <f t="shared" si="109"/>
        <v>8400</v>
      </c>
      <c r="AR270" s="30"/>
      <c r="AS270" s="40"/>
      <c r="AT270" s="28"/>
      <c r="AU270" s="34"/>
      <c r="AV270" s="28"/>
      <c r="AW270" s="42"/>
      <c r="AX270" s="34"/>
      <c r="AY270" s="43"/>
      <c r="AZ270" s="34"/>
      <c r="BA270" s="34"/>
      <c r="BB270" s="34"/>
      <c r="BC270" s="42"/>
      <c r="BD270" s="34"/>
      <c r="BE270" s="34"/>
      <c r="BF270" s="43"/>
      <c r="BG270" s="34"/>
      <c r="BH270" s="34"/>
      <c r="BI270" s="120"/>
      <c r="BJ270" s="28">
        <f t="shared" si="111"/>
        <v>10080</v>
      </c>
    </row>
    <row r="271" spans="1:62" s="46" customFormat="1" ht="15" x14ac:dyDescent="0.25">
      <c r="A271" s="103">
        <v>253</v>
      </c>
      <c r="B271" s="51" t="s">
        <v>153</v>
      </c>
      <c r="C271" s="21" t="s">
        <v>58</v>
      </c>
      <c r="D271" s="21" t="s">
        <v>154</v>
      </c>
      <c r="E271" s="21">
        <v>90</v>
      </c>
      <c r="F271" s="23">
        <v>240</v>
      </c>
      <c r="G271" s="47">
        <f t="shared" si="122"/>
        <v>330</v>
      </c>
      <c r="H271" s="50">
        <f t="shared" si="119"/>
        <v>90</v>
      </c>
      <c r="I271" s="28">
        <f t="shared" si="120"/>
        <v>289.78750000000002</v>
      </c>
      <c r="J271" s="28">
        <f t="shared" si="92"/>
        <v>26080.875000000004</v>
      </c>
      <c r="K271" s="41">
        <v>15</v>
      </c>
      <c r="L271" s="28">
        <f t="shared" si="93"/>
        <v>1738.7250000000001</v>
      </c>
      <c r="M271" s="28">
        <v>1355.71</v>
      </c>
      <c r="N271" s="42">
        <v>0.25</v>
      </c>
      <c r="O271" s="28">
        <f t="shared" si="94"/>
        <v>773.6087500000001</v>
      </c>
      <c r="P271" s="42">
        <v>1.54</v>
      </c>
      <c r="Q271" s="28">
        <f t="shared" si="95"/>
        <v>4765.429900000001</v>
      </c>
      <c r="R271" s="28">
        <f t="shared" si="96"/>
        <v>8633.4736500000017</v>
      </c>
      <c r="S271" s="42">
        <v>0.03</v>
      </c>
      <c r="T271" s="28">
        <f t="shared" si="97"/>
        <v>259.00420950000006</v>
      </c>
      <c r="U271" s="28">
        <f t="shared" si="98"/>
        <v>8892.4778595000025</v>
      </c>
      <c r="V271" s="42">
        <v>0</v>
      </c>
      <c r="W271" s="28">
        <f>U271*V271</f>
        <v>0</v>
      </c>
      <c r="X271" s="29">
        <f t="shared" si="99"/>
        <v>8892.4778595000025</v>
      </c>
      <c r="Y271" s="29">
        <f t="shared" si="100"/>
        <v>8900</v>
      </c>
      <c r="Z271" s="29">
        <f t="shared" si="110"/>
        <v>10680</v>
      </c>
      <c r="AA271" s="23">
        <v>240</v>
      </c>
      <c r="AB271" s="28">
        <f t="shared" si="121"/>
        <v>18.399999999999999</v>
      </c>
      <c r="AC271" s="34"/>
      <c r="AD271" s="28">
        <f t="shared" si="101"/>
        <v>4416</v>
      </c>
      <c r="AE271" s="42">
        <v>0.27100000000000002</v>
      </c>
      <c r="AF271" s="28">
        <f t="shared" si="102"/>
        <v>1196.7360000000001</v>
      </c>
      <c r="AG271" s="42">
        <v>0</v>
      </c>
      <c r="AH271" s="28">
        <f t="shared" si="103"/>
        <v>0</v>
      </c>
      <c r="AI271" s="28">
        <f t="shared" si="104"/>
        <v>5612.7359999999999</v>
      </c>
      <c r="AJ271" s="28">
        <v>0</v>
      </c>
      <c r="AK271" s="42">
        <v>0.03</v>
      </c>
      <c r="AL271" s="28">
        <f t="shared" si="105"/>
        <v>168.38208</v>
      </c>
      <c r="AM271" s="28">
        <f t="shared" si="106"/>
        <v>5781.1180800000002</v>
      </c>
      <c r="AN271" s="42">
        <v>0</v>
      </c>
      <c r="AO271" s="28">
        <f t="shared" si="107"/>
        <v>0</v>
      </c>
      <c r="AP271" s="28">
        <f t="shared" si="108"/>
        <v>5781.1180800000002</v>
      </c>
      <c r="AQ271" s="28">
        <f t="shared" si="109"/>
        <v>5800</v>
      </c>
      <c r="AR271" s="30" t="s">
        <v>59</v>
      </c>
      <c r="AS271" s="23"/>
      <c r="AT271" s="28"/>
      <c r="AU271" s="34"/>
      <c r="AV271" s="34"/>
      <c r="AW271" s="42"/>
      <c r="AX271" s="34"/>
      <c r="AY271" s="43"/>
      <c r="AZ271" s="34"/>
      <c r="BA271" s="34"/>
      <c r="BB271" s="34"/>
      <c r="BC271" s="42"/>
      <c r="BD271" s="34"/>
      <c r="BE271" s="34"/>
      <c r="BF271" s="43"/>
      <c r="BG271" s="34"/>
      <c r="BH271" s="34"/>
      <c r="BI271" s="120"/>
      <c r="BJ271" s="28">
        <f t="shared" si="111"/>
        <v>6960</v>
      </c>
    </row>
    <row r="272" spans="1:62" s="46" customFormat="1" ht="15" x14ac:dyDescent="0.25">
      <c r="A272" s="103">
        <v>254</v>
      </c>
      <c r="B272" s="51" t="s">
        <v>153</v>
      </c>
      <c r="C272" s="21" t="s">
        <v>60</v>
      </c>
      <c r="D272" s="21" t="s">
        <v>154</v>
      </c>
      <c r="E272" s="21">
        <v>70</v>
      </c>
      <c r="F272" s="23">
        <v>120</v>
      </c>
      <c r="G272" s="47">
        <f t="shared" si="122"/>
        <v>190</v>
      </c>
      <c r="H272" s="50">
        <f t="shared" si="119"/>
        <v>70</v>
      </c>
      <c r="I272" s="28">
        <f t="shared" si="120"/>
        <v>289.78750000000002</v>
      </c>
      <c r="J272" s="28">
        <f t="shared" si="92"/>
        <v>20285.125</v>
      </c>
      <c r="K272" s="41">
        <v>15</v>
      </c>
      <c r="L272" s="28">
        <f t="shared" si="93"/>
        <v>1352.3416666666667</v>
      </c>
      <c r="M272" s="28">
        <v>1329.64</v>
      </c>
      <c r="N272" s="42">
        <v>0.25</v>
      </c>
      <c r="O272" s="28">
        <f t="shared" si="94"/>
        <v>670.49541666666664</v>
      </c>
      <c r="P272" s="42">
        <v>1.54</v>
      </c>
      <c r="Q272" s="28">
        <f t="shared" si="95"/>
        <v>4130.2517666666663</v>
      </c>
      <c r="R272" s="28">
        <f t="shared" si="96"/>
        <v>7482.7288499999995</v>
      </c>
      <c r="S272" s="42">
        <v>0.03</v>
      </c>
      <c r="T272" s="28">
        <f t="shared" si="97"/>
        <v>224.48186549999997</v>
      </c>
      <c r="U272" s="28">
        <f t="shared" si="98"/>
        <v>7707.2107154999994</v>
      </c>
      <c r="V272" s="42">
        <v>0</v>
      </c>
      <c r="W272" s="28">
        <f>U272*V272</f>
        <v>0</v>
      </c>
      <c r="X272" s="29">
        <f t="shared" si="99"/>
        <v>7707.2107154999994</v>
      </c>
      <c r="Y272" s="29">
        <f t="shared" si="100"/>
        <v>7700</v>
      </c>
      <c r="Z272" s="29">
        <f t="shared" si="110"/>
        <v>9240</v>
      </c>
      <c r="AA272" s="23">
        <v>120</v>
      </c>
      <c r="AB272" s="28">
        <f t="shared" si="121"/>
        <v>18.399999999999999</v>
      </c>
      <c r="AC272" s="34"/>
      <c r="AD272" s="28">
        <f t="shared" si="101"/>
        <v>2208</v>
      </c>
      <c r="AE272" s="42">
        <v>0.27100000000000002</v>
      </c>
      <c r="AF272" s="28">
        <f t="shared" si="102"/>
        <v>598.36800000000005</v>
      </c>
      <c r="AG272" s="42">
        <v>0</v>
      </c>
      <c r="AH272" s="28">
        <f t="shared" si="103"/>
        <v>0</v>
      </c>
      <c r="AI272" s="28">
        <f t="shared" si="104"/>
        <v>2806.3679999999999</v>
      </c>
      <c r="AJ272" s="28">
        <v>0</v>
      </c>
      <c r="AK272" s="42">
        <v>0.03</v>
      </c>
      <c r="AL272" s="28">
        <f t="shared" si="105"/>
        <v>84.191040000000001</v>
      </c>
      <c r="AM272" s="28">
        <f t="shared" si="106"/>
        <v>2890.5590400000001</v>
      </c>
      <c r="AN272" s="42">
        <v>0</v>
      </c>
      <c r="AO272" s="28">
        <f t="shared" si="107"/>
        <v>0</v>
      </c>
      <c r="AP272" s="28">
        <f t="shared" si="108"/>
        <v>2890.5590400000001</v>
      </c>
      <c r="AQ272" s="28">
        <f t="shared" si="109"/>
        <v>2900</v>
      </c>
      <c r="AR272" s="30" t="s">
        <v>59</v>
      </c>
      <c r="AS272" s="23"/>
      <c r="AT272" s="28"/>
      <c r="AU272" s="34"/>
      <c r="AV272" s="34"/>
      <c r="AW272" s="42"/>
      <c r="AX272" s="34"/>
      <c r="AY272" s="43"/>
      <c r="AZ272" s="34"/>
      <c r="BA272" s="34"/>
      <c r="BB272" s="34"/>
      <c r="BC272" s="42"/>
      <c r="BD272" s="34"/>
      <c r="BE272" s="34"/>
      <c r="BF272" s="43"/>
      <c r="BG272" s="34"/>
      <c r="BH272" s="34"/>
      <c r="BI272" s="120"/>
      <c r="BJ272" s="28">
        <f t="shared" si="111"/>
        <v>3480</v>
      </c>
    </row>
    <row r="273" spans="1:62" s="46" customFormat="1" ht="15" x14ac:dyDescent="0.25">
      <c r="A273" s="103">
        <v>255</v>
      </c>
      <c r="B273" s="51" t="s">
        <v>341</v>
      </c>
      <c r="C273" s="21" t="s">
        <v>58</v>
      </c>
      <c r="D273" s="21" t="s">
        <v>38</v>
      </c>
      <c r="E273" s="66">
        <v>124</v>
      </c>
      <c r="F273" s="40">
        <v>96</v>
      </c>
      <c r="G273" s="47">
        <f>E273+F273</f>
        <v>220</v>
      </c>
      <c r="H273" s="50">
        <f>E273</f>
        <v>124</v>
      </c>
      <c r="I273" s="28">
        <f t="shared" si="120"/>
        <v>289.78750000000002</v>
      </c>
      <c r="J273" s="28">
        <f t="shared" si="92"/>
        <v>35933.65</v>
      </c>
      <c r="K273" s="41">
        <v>15</v>
      </c>
      <c r="L273" s="34">
        <f t="shared" si="93"/>
        <v>2395.5766666666668</v>
      </c>
      <c r="M273" s="28">
        <v>1303.5733333333333</v>
      </c>
      <c r="N273" s="42">
        <v>0.25</v>
      </c>
      <c r="O273" s="34">
        <f t="shared" si="94"/>
        <v>924.78750000000002</v>
      </c>
      <c r="P273" s="42">
        <v>1.54</v>
      </c>
      <c r="Q273" s="34">
        <f t="shared" si="95"/>
        <v>5696.6910000000007</v>
      </c>
      <c r="R273" s="34">
        <f t="shared" si="96"/>
        <v>10320.628500000001</v>
      </c>
      <c r="S273" s="42">
        <v>0.03</v>
      </c>
      <c r="T273" s="34">
        <f t="shared" si="97"/>
        <v>309.618855</v>
      </c>
      <c r="U273" s="34">
        <f t="shared" si="98"/>
        <v>10630.247355000001</v>
      </c>
      <c r="V273" s="43">
        <v>0</v>
      </c>
      <c r="W273" s="34">
        <v>0</v>
      </c>
      <c r="X273" s="36">
        <f t="shared" si="99"/>
        <v>10630.247355000001</v>
      </c>
      <c r="Y273" s="36">
        <f t="shared" si="100"/>
        <v>10600</v>
      </c>
      <c r="Z273" s="29">
        <f t="shared" si="110"/>
        <v>12720</v>
      </c>
      <c r="AA273" s="40">
        <v>96</v>
      </c>
      <c r="AB273" s="28">
        <f t="shared" si="121"/>
        <v>18.399999999999999</v>
      </c>
      <c r="AC273" s="34"/>
      <c r="AD273" s="28">
        <f t="shared" ref="AD273:AD330" si="124">AB273*AA273</f>
        <v>1766.3999999999999</v>
      </c>
      <c r="AE273" s="42">
        <v>0.27100000000000002</v>
      </c>
      <c r="AF273" s="28">
        <f t="shared" ref="AF273:AF330" si="125">AD273*AE273</f>
        <v>478.69439999999997</v>
      </c>
      <c r="AG273" s="42">
        <v>0</v>
      </c>
      <c r="AH273" s="28">
        <f t="shared" ref="AH273:AH330" si="126">AD273*AG273</f>
        <v>0</v>
      </c>
      <c r="AI273" s="28">
        <f t="shared" ref="AI273:AI330" si="127">AD273+AF273+AH273</f>
        <v>2245.0944</v>
      </c>
      <c r="AJ273" s="28">
        <v>0</v>
      </c>
      <c r="AK273" s="42">
        <v>0.03</v>
      </c>
      <c r="AL273" s="28">
        <f t="shared" si="105"/>
        <v>67.352831999999992</v>
      </c>
      <c r="AM273" s="28">
        <f t="shared" si="106"/>
        <v>2312.447232</v>
      </c>
      <c r="AN273" s="42">
        <v>0</v>
      </c>
      <c r="AO273" s="28">
        <f t="shared" ref="AO273:AO330" si="128">AM273*AN273</f>
        <v>0</v>
      </c>
      <c r="AP273" s="28">
        <f t="shared" ref="AP273:AP330" si="129">AM273+AO273</f>
        <v>2312.447232</v>
      </c>
      <c r="AQ273" s="28">
        <f t="shared" si="109"/>
        <v>2300</v>
      </c>
      <c r="AR273" s="57"/>
      <c r="AS273" s="40"/>
      <c r="AT273" s="28"/>
      <c r="AU273" s="34"/>
      <c r="AV273" s="28"/>
      <c r="AW273" s="42"/>
      <c r="AX273" s="34"/>
      <c r="AY273" s="43"/>
      <c r="AZ273" s="34"/>
      <c r="BA273" s="34"/>
      <c r="BB273" s="34"/>
      <c r="BC273" s="43"/>
      <c r="BD273" s="34"/>
      <c r="BE273" s="34"/>
      <c r="BF273" s="43"/>
      <c r="BG273" s="34"/>
      <c r="BH273" s="34"/>
      <c r="BI273" s="120"/>
      <c r="BJ273" s="28">
        <f t="shared" si="111"/>
        <v>2760</v>
      </c>
    </row>
    <row r="274" spans="1:62" s="46" customFormat="1" ht="15" x14ac:dyDescent="0.25">
      <c r="A274" s="103">
        <v>256</v>
      </c>
      <c r="B274" s="51" t="s">
        <v>385</v>
      </c>
      <c r="C274" s="21" t="s">
        <v>58</v>
      </c>
      <c r="D274" s="22">
        <v>5</v>
      </c>
      <c r="E274" s="21" t="s">
        <v>155</v>
      </c>
      <c r="F274" s="23" t="s">
        <v>156</v>
      </c>
      <c r="G274" s="47">
        <f t="shared" si="122"/>
        <v>228</v>
      </c>
      <c r="H274" s="48" t="str">
        <f t="shared" si="119"/>
        <v>186</v>
      </c>
      <c r="I274" s="28">
        <f t="shared" si="120"/>
        <v>289.78750000000002</v>
      </c>
      <c r="J274" s="28">
        <f t="shared" ref="J274" si="130">E274*I274</f>
        <v>53900.475000000006</v>
      </c>
      <c r="K274" s="41">
        <v>15</v>
      </c>
      <c r="L274" s="28">
        <f t="shared" ref="L274:L343" si="131">J274/K274</f>
        <v>3593.3650000000002</v>
      </c>
      <c r="M274" s="28">
        <v>1303.57</v>
      </c>
      <c r="N274" s="42">
        <v>0.25</v>
      </c>
      <c r="O274" s="28">
        <f t="shared" ref="O274:O343" si="132">(L274+M274)*N274</f>
        <v>1224.2337500000001</v>
      </c>
      <c r="P274" s="42">
        <v>1.54</v>
      </c>
      <c r="Q274" s="28">
        <f t="shared" ref="Q274:Q343" si="133">(L274+M274)*P274</f>
        <v>7541.2799000000005</v>
      </c>
      <c r="R274" s="28">
        <f t="shared" ref="R274:R343" si="134">L274+M274+O274+Q274</f>
        <v>13662.448650000002</v>
      </c>
      <c r="S274" s="42">
        <v>0.03</v>
      </c>
      <c r="T274" s="28">
        <f t="shared" ref="T274:T343" si="135">R274*S274</f>
        <v>409.87345950000002</v>
      </c>
      <c r="U274" s="28">
        <f t="shared" ref="U274:U343" si="136">R274+T274</f>
        <v>14072.322109500003</v>
      </c>
      <c r="V274" s="42">
        <v>0</v>
      </c>
      <c r="W274" s="28">
        <f t="shared" ref="W274:W343" si="137">U274*V274</f>
        <v>0</v>
      </c>
      <c r="X274" s="29">
        <f t="shared" ref="X274:X343" si="138">U274+W274</f>
        <v>14072.322109500003</v>
      </c>
      <c r="Y274" s="29">
        <f t="shared" ref="Y274:Y278" si="139">MROUND(X274,100)</f>
        <v>14100</v>
      </c>
      <c r="Z274" s="29">
        <f t="shared" si="110"/>
        <v>16920</v>
      </c>
      <c r="AA274" s="23" t="s">
        <v>156</v>
      </c>
      <c r="AB274" s="28">
        <f t="shared" si="121"/>
        <v>18.399999999999999</v>
      </c>
      <c r="AC274" s="34"/>
      <c r="AD274" s="28">
        <f t="shared" si="124"/>
        <v>772.8</v>
      </c>
      <c r="AE274" s="42">
        <v>0.27100000000000002</v>
      </c>
      <c r="AF274" s="28">
        <f t="shared" si="125"/>
        <v>209.4288</v>
      </c>
      <c r="AG274" s="42">
        <v>0</v>
      </c>
      <c r="AH274" s="28">
        <f t="shared" si="126"/>
        <v>0</v>
      </c>
      <c r="AI274" s="28">
        <f t="shared" si="127"/>
        <v>982.22879999999998</v>
      </c>
      <c r="AJ274" s="28">
        <v>0</v>
      </c>
      <c r="AK274" s="42">
        <v>0.03</v>
      </c>
      <c r="AL274" s="28">
        <f t="shared" ref="AL274:AL279" si="140">(AI274+AJ274)*AK274</f>
        <v>29.466863999999998</v>
      </c>
      <c r="AM274" s="28">
        <f t="shared" ref="AM274:AM279" si="141">AI274+AJ274+AL274</f>
        <v>1011.695664</v>
      </c>
      <c r="AN274" s="42">
        <v>0</v>
      </c>
      <c r="AO274" s="28">
        <f t="shared" si="128"/>
        <v>0</v>
      </c>
      <c r="AP274" s="28">
        <f t="shared" si="129"/>
        <v>1011.695664</v>
      </c>
      <c r="AQ274" s="28">
        <f t="shared" ref="AQ274:AQ278" si="142">MROUND(AP274,100)</f>
        <v>1000</v>
      </c>
      <c r="AR274" s="30" t="s">
        <v>59</v>
      </c>
      <c r="AS274" s="23" t="s">
        <v>156</v>
      </c>
      <c r="AT274" s="28">
        <f t="shared" ref="AT274" si="143">(323.2*0.67)+(96.5*2.3*0.33)</f>
        <v>289.78750000000002</v>
      </c>
      <c r="AU274" s="34"/>
      <c r="AV274" s="28">
        <f>(AT274*AS274)/15</f>
        <v>811.40500000000009</v>
      </c>
      <c r="AW274" s="42">
        <v>0.25</v>
      </c>
      <c r="AX274" s="34">
        <v>2581.1384320000002</v>
      </c>
      <c r="AY274" s="43">
        <v>0</v>
      </c>
      <c r="AZ274" s="34">
        <v>0</v>
      </c>
      <c r="BA274" s="34">
        <v>11127.954432</v>
      </c>
      <c r="BB274" s="34">
        <v>0</v>
      </c>
      <c r="BC274" s="42">
        <v>0.03</v>
      </c>
      <c r="BD274" s="34">
        <v>556.39772160000007</v>
      </c>
      <c r="BE274" s="34">
        <v>11684.352153600001</v>
      </c>
      <c r="BF274" s="43">
        <v>0</v>
      </c>
      <c r="BG274" s="34">
        <v>0</v>
      </c>
      <c r="BH274" s="34">
        <v>11684.352153600001</v>
      </c>
      <c r="BI274" s="120">
        <v>11700</v>
      </c>
      <c r="BJ274" s="28">
        <f t="shared" si="111"/>
        <v>1200</v>
      </c>
    </row>
    <row r="275" spans="1:62" s="46" customFormat="1" ht="15" x14ac:dyDescent="0.25">
      <c r="A275" s="103">
        <v>257</v>
      </c>
      <c r="B275" s="51" t="s">
        <v>157</v>
      </c>
      <c r="C275" s="21" t="s">
        <v>58</v>
      </c>
      <c r="D275" s="21" t="s">
        <v>73</v>
      </c>
      <c r="E275" s="22">
        <v>128</v>
      </c>
      <c r="F275" s="40">
        <v>88</v>
      </c>
      <c r="G275" s="47">
        <f t="shared" si="122"/>
        <v>216</v>
      </c>
      <c r="H275" s="50">
        <v>128</v>
      </c>
      <c r="I275" s="28">
        <f t="shared" si="120"/>
        <v>289.78750000000002</v>
      </c>
      <c r="J275" s="28">
        <f t="shared" ref="J275:J333" si="144">E275*I275</f>
        <v>37092.800000000003</v>
      </c>
      <c r="K275" s="41">
        <v>15</v>
      </c>
      <c r="L275" s="28">
        <f t="shared" si="131"/>
        <v>2472.8533333333335</v>
      </c>
      <c r="M275" s="28">
        <v>1303.57</v>
      </c>
      <c r="N275" s="42">
        <v>0.25</v>
      </c>
      <c r="O275" s="28">
        <f t="shared" si="132"/>
        <v>944.10583333333329</v>
      </c>
      <c r="P275" s="42">
        <v>1.54</v>
      </c>
      <c r="Q275" s="28">
        <f t="shared" si="133"/>
        <v>5815.6919333333335</v>
      </c>
      <c r="R275" s="28">
        <f t="shared" si="134"/>
        <v>10536.221099999999</v>
      </c>
      <c r="S275" s="42">
        <v>0.03</v>
      </c>
      <c r="T275" s="28">
        <f t="shared" si="135"/>
        <v>316.08663299999995</v>
      </c>
      <c r="U275" s="28">
        <f>R275+T275+2700</f>
        <v>13552.307733</v>
      </c>
      <c r="V275" s="42">
        <v>0</v>
      </c>
      <c r="W275" s="28">
        <f t="shared" si="137"/>
        <v>0</v>
      </c>
      <c r="X275" s="29">
        <f t="shared" si="138"/>
        <v>13552.307733</v>
      </c>
      <c r="Y275" s="29">
        <f t="shared" si="139"/>
        <v>13600</v>
      </c>
      <c r="Z275" s="29">
        <f t="shared" ref="Z275:Z338" si="145">Y275*1.2</f>
        <v>16320</v>
      </c>
      <c r="AA275" s="40">
        <v>88</v>
      </c>
      <c r="AB275" s="28">
        <f t="shared" si="121"/>
        <v>18.399999999999999</v>
      </c>
      <c r="AC275" s="34"/>
      <c r="AD275" s="28">
        <f t="shared" si="124"/>
        <v>1619.1999999999998</v>
      </c>
      <c r="AE275" s="42">
        <v>0.27100000000000002</v>
      </c>
      <c r="AF275" s="28">
        <f t="shared" si="125"/>
        <v>438.8032</v>
      </c>
      <c r="AG275" s="42">
        <v>0</v>
      </c>
      <c r="AH275" s="28">
        <f t="shared" si="126"/>
        <v>0</v>
      </c>
      <c r="AI275" s="28">
        <f t="shared" si="127"/>
        <v>2058.0031999999997</v>
      </c>
      <c r="AJ275" s="28">
        <v>0</v>
      </c>
      <c r="AK275" s="42">
        <v>0.03</v>
      </c>
      <c r="AL275" s="28">
        <f t="shared" si="140"/>
        <v>61.740095999999987</v>
      </c>
      <c r="AM275" s="28">
        <f t="shared" si="141"/>
        <v>2119.7432959999996</v>
      </c>
      <c r="AN275" s="42">
        <v>0</v>
      </c>
      <c r="AO275" s="28">
        <f t="shared" si="128"/>
        <v>0</v>
      </c>
      <c r="AP275" s="28">
        <f t="shared" si="129"/>
        <v>2119.7432959999996</v>
      </c>
      <c r="AQ275" s="28">
        <f t="shared" si="142"/>
        <v>2100</v>
      </c>
      <c r="AR275" s="30" t="s">
        <v>59</v>
      </c>
      <c r="AS275" s="40">
        <v>88</v>
      </c>
      <c r="AT275" s="28">
        <f>(323.2*0.67)+(96.5*2.3*0.33)</f>
        <v>289.78750000000002</v>
      </c>
      <c r="AU275" s="34"/>
      <c r="AV275" s="34">
        <f>(AT275*AS275)/15</f>
        <v>1700.0866666666668</v>
      </c>
      <c r="AW275" s="42">
        <v>0.25</v>
      </c>
      <c r="AX275" s="34">
        <f t="shared" ref="AX275" si="146">AV275*AW275</f>
        <v>425.0216666666667</v>
      </c>
      <c r="AY275" s="43">
        <v>0</v>
      </c>
      <c r="AZ275" s="34">
        <f t="shared" ref="AZ275" si="147">AV275*AY275</f>
        <v>0</v>
      </c>
      <c r="BA275" s="34">
        <f t="shared" ref="BA275" si="148">AV275+AX275+AZ275</f>
        <v>2125.1083333333336</v>
      </c>
      <c r="BB275" s="34">
        <v>0</v>
      </c>
      <c r="BC275" s="42">
        <v>0.03</v>
      </c>
      <c r="BD275" s="34">
        <f>(BA275+BB275)*BC275</f>
        <v>63.753250000000008</v>
      </c>
      <c r="BE275" s="34">
        <f t="shared" ref="BE275" si="149">BA275+BB275+BD275</f>
        <v>2188.8615833333338</v>
      </c>
      <c r="BF275" s="43">
        <v>0</v>
      </c>
      <c r="BG275" s="34">
        <f t="shared" ref="BG275" si="150">BE275*BF275</f>
        <v>0</v>
      </c>
      <c r="BH275" s="34">
        <f t="shared" ref="BH275" si="151">BE275+BG275</f>
        <v>2188.8615833333338</v>
      </c>
      <c r="BI275" s="120">
        <f>MROUND(BH275,100)</f>
        <v>2200</v>
      </c>
      <c r="BJ275" s="28">
        <f t="shared" ref="BJ275:BJ338" si="152">AQ275*1.2</f>
        <v>2520</v>
      </c>
    </row>
    <row r="276" spans="1:62" s="46" customFormat="1" ht="15" x14ac:dyDescent="0.25">
      <c r="A276" s="103">
        <v>258</v>
      </c>
      <c r="B276" s="51" t="s">
        <v>159</v>
      </c>
      <c r="C276" s="21" t="s">
        <v>58</v>
      </c>
      <c r="D276" s="22">
        <v>3</v>
      </c>
      <c r="E276" s="21">
        <v>216</v>
      </c>
      <c r="F276" s="23">
        <v>456</v>
      </c>
      <c r="G276" s="47">
        <f t="shared" si="122"/>
        <v>672</v>
      </c>
      <c r="H276" s="50">
        <f t="shared" ref="H276:H304" si="153">E276</f>
        <v>216</v>
      </c>
      <c r="I276" s="28">
        <f t="shared" si="120"/>
        <v>289.78750000000002</v>
      </c>
      <c r="J276" s="28">
        <f t="shared" si="144"/>
        <v>62594.100000000006</v>
      </c>
      <c r="K276" s="41">
        <v>15</v>
      </c>
      <c r="L276" s="28">
        <f t="shared" si="131"/>
        <v>4172.9400000000005</v>
      </c>
      <c r="M276" s="28">
        <v>1407.85</v>
      </c>
      <c r="N276" s="42">
        <v>0.25</v>
      </c>
      <c r="O276" s="28">
        <f t="shared" si="132"/>
        <v>1395.1975000000002</v>
      </c>
      <c r="P276" s="42">
        <v>1.54</v>
      </c>
      <c r="Q276" s="28">
        <f t="shared" si="133"/>
        <v>8594.4166000000023</v>
      </c>
      <c r="R276" s="28">
        <f t="shared" si="134"/>
        <v>15570.404100000003</v>
      </c>
      <c r="S276" s="42">
        <v>0.03</v>
      </c>
      <c r="T276" s="28">
        <f t="shared" si="135"/>
        <v>467.11212300000011</v>
      </c>
      <c r="U276" s="28">
        <f t="shared" si="136"/>
        <v>16037.516223000004</v>
      </c>
      <c r="V276" s="42">
        <v>0</v>
      </c>
      <c r="W276" s="28">
        <f t="shared" si="137"/>
        <v>0</v>
      </c>
      <c r="X276" s="29">
        <f t="shared" si="138"/>
        <v>16037.516223000004</v>
      </c>
      <c r="Y276" s="29">
        <f t="shared" si="139"/>
        <v>16000</v>
      </c>
      <c r="Z276" s="29">
        <f t="shared" si="145"/>
        <v>19200</v>
      </c>
      <c r="AA276" s="23">
        <v>456</v>
      </c>
      <c r="AB276" s="28">
        <f t="shared" si="121"/>
        <v>18.399999999999999</v>
      </c>
      <c r="AC276" s="34"/>
      <c r="AD276" s="28">
        <f t="shared" si="124"/>
        <v>8390.4</v>
      </c>
      <c r="AE276" s="42">
        <v>0.27100000000000002</v>
      </c>
      <c r="AF276" s="28">
        <f t="shared" si="125"/>
        <v>2273.7984000000001</v>
      </c>
      <c r="AG276" s="42">
        <v>0</v>
      </c>
      <c r="AH276" s="28">
        <f t="shared" si="126"/>
        <v>0</v>
      </c>
      <c r="AI276" s="28">
        <f t="shared" si="127"/>
        <v>10664.198399999999</v>
      </c>
      <c r="AJ276" s="28">
        <v>0</v>
      </c>
      <c r="AK276" s="42">
        <v>0.03</v>
      </c>
      <c r="AL276" s="28">
        <f t="shared" si="140"/>
        <v>319.925952</v>
      </c>
      <c r="AM276" s="28">
        <f t="shared" si="141"/>
        <v>10984.124351999999</v>
      </c>
      <c r="AN276" s="42">
        <v>0</v>
      </c>
      <c r="AO276" s="28">
        <f t="shared" si="128"/>
        <v>0</v>
      </c>
      <c r="AP276" s="28">
        <f t="shared" si="129"/>
        <v>10984.124351999999</v>
      </c>
      <c r="AQ276" s="28">
        <f t="shared" si="142"/>
        <v>11000</v>
      </c>
      <c r="AR276" s="30" t="s">
        <v>59</v>
      </c>
      <c r="AS276" s="23"/>
      <c r="AT276" s="28"/>
      <c r="AU276" s="34"/>
      <c r="AV276" s="34"/>
      <c r="AW276" s="42"/>
      <c r="AX276" s="34"/>
      <c r="AY276" s="43"/>
      <c r="AZ276" s="34"/>
      <c r="BA276" s="34"/>
      <c r="BB276" s="34"/>
      <c r="BC276" s="42"/>
      <c r="BD276" s="34"/>
      <c r="BE276" s="34"/>
      <c r="BF276" s="43"/>
      <c r="BG276" s="34"/>
      <c r="BH276" s="34"/>
      <c r="BI276" s="120"/>
      <c r="BJ276" s="28">
        <f t="shared" si="152"/>
        <v>13200</v>
      </c>
    </row>
    <row r="277" spans="1:62" s="46" customFormat="1" ht="15" x14ac:dyDescent="0.25">
      <c r="A277" s="103">
        <v>259</v>
      </c>
      <c r="B277" s="51" t="s">
        <v>159</v>
      </c>
      <c r="C277" s="21" t="s">
        <v>60</v>
      </c>
      <c r="D277" s="22">
        <v>3</v>
      </c>
      <c r="E277" s="21">
        <v>128</v>
      </c>
      <c r="F277" s="23">
        <v>208</v>
      </c>
      <c r="G277" s="47">
        <f t="shared" si="122"/>
        <v>336</v>
      </c>
      <c r="H277" s="50">
        <f t="shared" si="153"/>
        <v>128</v>
      </c>
      <c r="I277" s="28">
        <f t="shared" si="120"/>
        <v>289.78750000000002</v>
      </c>
      <c r="J277" s="28">
        <f t="shared" si="144"/>
        <v>37092.800000000003</v>
      </c>
      <c r="K277" s="41">
        <v>15</v>
      </c>
      <c r="L277" s="28">
        <f t="shared" si="131"/>
        <v>2472.8533333333335</v>
      </c>
      <c r="M277" s="28">
        <v>1355.71</v>
      </c>
      <c r="N277" s="42">
        <v>0.25</v>
      </c>
      <c r="O277" s="28">
        <f t="shared" si="132"/>
        <v>957.14083333333338</v>
      </c>
      <c r="P277" s="42">
        <v>1.54</v>
      </c>
      <c r="Q277" s="28">
        <f t="shared" si="133"/>
        <v>5895.9875333333339</v>
      </c>
      <c r="R277" s="28">
        <f t="shared" si="134"/>
        <v>10681.691699999999</v>
      </c>
      <c r="S277" s="42">
        <v>0.03</v>
      </c>
      <c r="T277" s="28">
        <f t="shared" si="135"/>
        <v>320.45075099999997</v>
      </c>
      <c r="U277" s="28">
        <f t="shared" si="136"/>
        <v>11002.142451</v>
      </c>
      <c r="V277" s="42">
        <v>0</v>
      </c>
      <c r="W277" s="28">
        <f t="shared" si="137"/>
        <v>0</v>
      </c>
      <c r="X277" s="29">
        <f t="shared" si="138"/>
        <v>11002.142451</v>
      </c>
      <c r="Y277" s="29">
        <f t="shared" si="139"/>
        <v>11000</v>
      </c>
      <c r="Z277" s="29">
        <f t="shared" si="145"/>
        <v>13200</v>
      </c>
      <c r="AA277" s="23">
        <v>208</v>
      </c>
      <c r="AB277" s="28">
        <f t="shared" si="121"/>
        <v>18.399999999999999</v>
      </c>
      <c r="AC277" s="34"/>
      <c r="AD277" s="28">
        <f t="shared" si="124"/>
        <v>3827.2</v>
      </c>
      <c r="AE277" s="42">
        <v>0.27100000000000002</v>
      </c>
      <c r="AF277" s="28">
        <f t="shared" si="125"/>
        <v>1037.1712</v>
      </c>
      <c r="AG277" s="42">
        <v>0</v>
      </c>
      <c r="AH277" s="28">
        <f t="shared" si="126"/>
        <v>0</v>
      </c>
      <c r="AI277" s="28">
        <f t="shared" si="127"/>
        <v>4864.3711999999996</v>
      </c>
      <c r="AJ277" s="28">
        <v>0</v>
      </c>
      <c r="AK277" s="42">
        <v>0.03</v>
      </c>
      <c r="AL277" s="28">
        <f t="shared" si="140"/>
        <v>145.93113599999998</v>
      </c>
      <c r="AM277" s="28">
        <f t="shared" si="141"/>
        <v>5010.3023359999997</v>
      </c>
      <c r="AN277" s="42">
        <v>0</v>
      </c>
      <c r="AO277" s="28">
        <f t="shared" si="128"/>
        <v>0</v>
      </c>
      <c r="AP277" s="28">
        <f t="shared" si="129"/>
        <v>5010.3023359999997</v>
      </c>
      <c r="AQ277" s="28">
        <f t="shared" si="142"/>
        <v>5000</v>
      </c>
      <c r="AR277" s="30" t="s">
        <v>59</v>
      </c>
      <c r="AS277" s="23"/>
      <c r="AT277" s="28"/>
      <c r="AU277" s="34"/>
      <c r="AV277" s="34"/>
      <c r="AW277" s="42"/>
      <c r="AX277" s="34"/>
      <c r="AY277" s="43"/>
      <c r="AZ277" s="34"/>
      <c r="BA277" s="34"/>
      <c r="BB277" s="34"/>
      <c r="BC277" s="42"/>
      <c r="BD277" s="34"/>
      <c r="BE277" s="34"/>
      <c r="BF277" s="43"/>
      <c r="BG277" s="34"/>
      <c r="BH277" s="34"/>
      <c r="BI277" s="120"/>
      <c r="BJ277" s="28">
        <f t="shared" si="152"/>
        <v>6000</v>
      </c>
    </row>
    <row r="278" spans="1:62" s="46" customFormat="1" ht="15" x14ac:dyDescent="0.25">
      <c r="A278" s="103">
        <v>260</v>
      </c>
      <c r="B278" s="51" t="s">
        <v>160</v>
      </c>
      <c r="C278" s="21" t="s">
        <v>58</v>
      </c>
      <c r="D278" s="22">
        <v>2</v>
      </c>
      <c r="E278" s="21">
        <v>96</v>
      </c>
      <c r="F278" s="23">
        <v>240</v>
      </c>
      <c r="G278" s="47">
        <f t="shared" si="122"/>
        <v>336</v>
      </c>
      <c r="H278" s="50">
        <f t="shared" si="153"/>
        <v>96</v>
      </c>
      <c r="I278" s="28">
        <f t="shared" si="120"/>
        <v>289.78750000000002</v>
      </c>
      <c r="J278" s="28">
        <f t="shared" si="144"/>
        <v>27819.600000000002</v>
      </c>
      <c r="K278" s="41">
        <v>15</v>
      </c>
      <c r="L278" s="28">
        <f t="shared" si="131"/>
        <v>1854.64</v>
      </c>
      <c r="M278" s="28">
        <v>1355.71</v>
      </c>
      <c r="N278" s="42">
        <v>0.25</v>
      </c>
      <c r="O278" s="28">
        <f t="shared" si="132"/>
        <v>802.58750000000009</v>
      </c>
      <c r="P278" s="42">
        <v>1.54</v>
      </c>
      <c r="Q278" s="28">
        <f t="shared" si="133"/>
        <v>4943.9390000000003</v>
      </c>
      <c r="R278" s="28">
        <f t="shared" si="134"/>
        <v>8956.8765000000003</v>
      </c>
      <c r="S278" s="42">
        <v>0.03</v>
      </c>
      <c r="T278" s="28">
        <f t="shared" si="135"/>
        <v>268.70629500000001</v>
      </c>
      <c r="U278" s="28">
        <f t="shared" si="136"/>
        <v>9225.5827950000003</v>
      </c>
      <c r="V278" s="42">
        <v>0</v>
      </c>
      <c r="W278" s="28">
        <f t="shared" si="137"/>
        <v>0</v>
      </c>
      <c r="X278" s="29">
        <f t="shared" si="138"/>
        <v>9225.5827950000003</v>
      </c>
      <c r="Y278" s="29">
        <f t="shared" si="139"/>
        <v>9200</v>
      </c>
      <c r="Z278" s="29">
        <f t="shared" si="145"/>
        <v>11040</v>
      </c>
      <c r="AA278" s="23">
        <v>240</v>
      </c>
      <c r="AB278" s="28">
        <f t="shared" si="121"/>
        <v>18.399999999999999</v>
      </c>
      <c r="AC278" s="34"/>
      <c r="AD278" s="28">
        <f t="shared" si="124"/>
        <v>4416</v>
      </c>
      <c r="AE278" s="42">
        <v>0.27100000000000002</v>
      </c>
      <c r="AF278" s="28">
        <f t="shared" si="125"/>
        <v>1196.7360000000001</v>
      </c>
      <c r="AG278" s="42">
        <v>0</v>
      </c>
      <c r="AH278" s="28">
        <f t="shared" si="126"/>
        <v>0</v>
      </c>
      <c r="AI278" s="28">
        <f t="shared" si="127"/>
        <v>5612.7359999999999</v>
      </c>
      <c r="AJ278" s="28">
        <v>0</v>
      </c>
      <c r="AK278" s="42">
        <v>0.03</v>
      </c>
      <c r="AL278" s="28">
        <f t="shared" si="140"/>
        <v>168.38208</v>
      </c>
      <c r="AM278" s="28">
        <f t="shared" si="141"/>
        <v>5781.1180800000002</v>
      </c>
      <c r="AN278" s="42">
        <v>0</v>
      </c>
      <c r="AO278" s="28">
        <f t="shared" si="128"/>
        <v>0</v>
      </c>
      <c r="AP278" s="28">
        <f t="shared" si="129"/>
        <v>5781.1180800000002</v>
      </c>
      <c r="AQ278" s="28">
        <f t="shared" si="142"/>
        <v>5800</v>
      </c>
      <c r="AR278" s="30" t="s">
        <v>59</v>
      </c>
      <c r="AS278" s="23"/>
      <c r="AT278" s="28"/>
      <c r="AU278" s="34"/>
      <c r="AV278" s="34"/>
      <c r="AW278" s="42"/>
      <c r="AX278" s="34"/>
      <c r="AY278" s="43"/>
      <c r="AZ278" s="34"/>
      <c r="BA278" s="34"/>
      <c r="BB278" s="34"/>
      <c r="BC278" s="42"/>
      <c r="BD278" s="34"/>
      <c r="BE278" s="34"/>
      <c r="BF278" s="43"/>
      <c r="BG278" s="34"/>
      <c r="BH278" s="34"/>
      <c r="BI278" s="120"/>
      <c r="BJ278" s="28">
        <f t="shared" si="152"/>
        <v>6960</v>
      </c>
    </row>
    <row r="279" spans="1:62" s="46" customFormat="1" ht="15" x14ac:dyDescent="0.25">
      <c r="A279" s="103">
        <v>261</v>
      </c>
      <c r="B279" s="51" t="s">
        <v>160</v>
      </c>
      <c r="C279" s="21" t="s">
        <v>116</v>
      </c>
      <c r="D279" s="21" t="s">
        <v>73</v>
      </c>
      <c r="E279" s="21">
        <v>64</v>
      </c>
      <c r="F279" s="23">
        <v>104</v>
      </c>
      <c r="G279" s="47">
        <f t="shared" si="122"/>
        <v>168</v>
      </c>
      <c r="H279" s="50">
        <f t="shared" si="153"/>
        <v>64</v>
      </c>
      <c r="I279" s="28">
        <f t="shared" si="120"/>
        <v>289.78750000000002</v>
      </c>
      <c r="J279" s="28">
        <f t="shared" si="144"/>
        <v>18546.400000000001</v>
      </c>
      <c r="K279" s="41">
        <v>15</v>
      </c>
      <c r="L279" s="28">
        <f t="shared" si="131"/>
        <v>1236.4266666666667</v>
      </c>
      <c r="M279" s="28">
        <v>1329.64</v>
      </c>
      <c r="N279" s="42">
        <v>0.25</v>
      </c>
      <c r="O279" s="28">
        <f t="shared" si="132"/>
        <v>641.51666666666665</v>
      </c>
      <c r="P279" s="42">
        <v>1.54</v>
      </c>
      <c r="Q279" s="28">
        <f t="shared" si="133"/>
        <v>3951.7426666666665</v>
      </c>
      <c r="R279" s="28">
        <f t="shared" si="134"/>
        <v>7159.3259999999991</v>
      </c>
      <c r="S279" s="42">
        <v>0.03</v>
      </c>
      <c r="T279" s="28">
        <f t="shared" si="135"/>
        <v>214.77977999999996</v>
      </c>
      <c r="U279" s="28">
        <f t="shared" si="136"/>
        <v>7374.105779999999</v>
      </c>
      <c r="V279" s="42">
        <v>0</v>
      </c>
      <c r="W279" s="28">
        <f t="shared" si="137"/>
        <v>0</v>
      </c>
      <c r="X279" s="29">
        <f t="shared" si="138"/>
        <v>7374.105779999999</v>
      </c>
      <c r="Y279" s="29">
        <f t="shared" ref="Y279:Y347" si="154">MROUND(X279,100)</f>
        <v>7400</v>
      </c>
      <c r="Z279" s="29">
        <f t="shared" si="145"/>
        <v>8880</v>
      </c>
      <c r="AA279" s="23">
        <v>104</v>
      </c>
      <c r="AB279" s="28">
        <f t="shared" si="121"/>
        <v>18.399999999999999</v>
      </c>
      <c r="AC279" s="34"/>
      <c r="AD279" s="28">
        <f t="shared" si="124"/>
        <v>1913.6</v>
      </c>
      <c r="AE279" s="42">
        <v>0.27100000000000002</v>
      </c>
      <c r="AF279" s="28">
        <f t="shared" si="125"/>
        <v>518.5856</v>
      </c>
      <c r="AG279" s="42">
        <v>0</v>
      </c>
      <c r="AH279" s="28">
        <f t="shared" si="126"/>
        <v>0</v>
      </c>
      <c r="AI279" s="28">
        <f t="shared" si="127"/>
        <v>2432.1855999999998</v>
      </c>
      <c r="AJ279" s="28">
        <v>0</v>
      </c>
      <c r="AK279" s="42">
        <v>0.03</v>
      </c>
      <c r="AL279" s="28">
        <f t="shared" si="140"/>
        <v>72.96556799999999</v>
      </c>
      <c r="AM279" s="28">
        <f t="shared" si="141"/>
        <v>2505.1511679999999</v>
      </c>
      <c r="AN279" s="42">
        <v>0</v>
      </c>
      <c r="AO279" s="28">
        <f t="shared" si="128"/>
        <v>0</v>
      </c>
      <c r="AP279" s="28">
        <f t="shared" si="129"/>
        <v>2505.1511679999999</v>
      </c>
      <c r="AQ279" s="28">
        <f t="shared" ref="AQ279:AQ347" si="155">MROUND(AP279,100)</f>
        <v>2500</v>
      </c>
      <c r="AR279" s="30" t="s">
        <v>59</v>
      </c>
      <c r="AS279" s="23"/>
      <c r="AT279" s="28"/>
      <c r="AU279" s="34"/>
      <c r="AV279" s="34"/>
      <c r="AW279" s="42"/>
      <c r="AX279" s="34"/>
      <c r="AY279" s="43"/>
      <c r="AZ279" s="34"/>
      <c r="BA279" s="34"/>
      <c r="BB279" s="34"/>
      <c r="BC279" s="42"/>
      <c r="BD279" s="34"/>
      <c r="BE279" s="34"/>
      <c r="BF279" s="43"/>
      <c r="BG279" s="34"/>
      <c r="BH279" s="34"/>
      <c r="BI279" s="120"/>
      <c r="BJ279" s="28">
        <f t="shared" si="152"/>
        <v>3000</v>
      </c>
    </row>
    <row r="280" spans="1:62" s="46" customFormat="1" ht="15" x14ac:dyDescent="0.25">
      <c r="A280" s="103">
        <v>262</v>
      </c>
      <c r="B280" s="51" t="s">
        <v>161</v>
      </c>
      <c r="C280" s="73" t="s">
        <v>58</v>
      </c>
      <c r="D280" s="21">
        <v>2</v>
      </c>
      <c r="E280" s="21">
        <v>112</v>
      </c>
      <c r="F280" s="23">
        <v>408</v>
      </c>
      <c r="G280" s="47">
        <f t="shared" si="122"/>
        <v>520</v>
      </c>
      <c r="H280" s="50">
        <f t="shared" si="153"/>
        <v>112</v>
      </c>
      <c r="I280" s="28">
        <f t="shared" si="120"/>
        <v>289.78750000000002</v>
      </c>
      <c r="J280" s="28">
        <f t="shared" si="144"/>
        <v>32456.200000000004</v>
      </c>
      <c r="K280" s="41">
        <v>15</v>
      </c>
      <c r="L280" s="28">
        <f t="shared" si="131"/>
        <v>2163.7466666666669</v>
      </c>
      <c r="M280" s="28">
        <v>1407.85</v>
      </c>
      <c r="N280" s="42">
        <v>0.25</v>
      </c>
      <c r="O280" s="28">
        <f t="shared" si="132"/>
        <v>892.8991666666667</v>
      </c>
      <c r="P280" s="42">
        <v>1.54</v>
      </c>
      <c r="Q280" s="28">
        <f t="shared" si="133"/>
        <v>5500.258866666667</v>
      </c>
      <c r="R280" s="28">
        <f t="shared" si="134"/>
        <v>9964.7547000000013</v>
      </c>
      <c r="S280" s="42">
        <v>0.03</v>
      </c>
      <c r="T280" s="28">
        <f t="shared" si="135"/>
        <v>298.94264100000004</v>
      </c>
      <c r="U280" s="28">
        <f t="shared" si="136"/>
        <v>10263.697341000001</v>
      </c>
      <c r="V280" s="42">
        <v>0</v>
      </c>
      <c r="W280" s="28">
        <f t="shared" si="137"/>
        <v>0</v>
      </c>
      <c r="X280" s="29">
        <f t="shared" si="138"/>
        <v>10263.697341000001</v>
      </c>
      <c r="Y280" s="29">
        <f t="shared" si="154"/>
        <v>10300</v>
      </c>
      <c r="Z280" s="29">
        <f t="shared" si="145"/>
        <v>12360</v>
      </c>
      <c r="AA280" s="23">
        <v>408</v>
      </c>
      <c r="AB280" s="28">
        <f t="shared" si="121"/>
        <v>18.399999999999999</v>
      </c>
      <c r="AC280" s="34"/>
      <c r="AD280" s="28">
        <f t="shared" si="124"/>
        <v>7507.2</v>
      </c>
      <c r="AE280" s="42">
        <v>0.27100000000000002</v>
      </c>
      <c r="AF280" s="28">
        <f t="shared" si="125"/>
        <v>2034.4512000000002</v>
      </c>
      <c r="AG280" s="42">
        <v>0</v>
      </c>
      <c r="AH280" s="28">
        <f t="shared" si="126"/>
        <v>0</v>
      </c>
      <c r="AI280" s="28">
        <f t="shared" si="127"/>
        <v>9541.6512000000002</v>
      </c>
      <c r="AJ280" s="28">
        <v>0</v>
      </c>
      <c r="AK280" s="42">
        <v>0.03</v>
      </c>
      <c r="AL280" s="28">
        <f t="shared" ref="AL280:AL343" si="156">(AI280+AJ280)*AK280</f>
        <v>286.24953599999998</v>
      </c>
      <c r="AM280" s="28">
        <f t="shared" ref="AM280:AM343" si="157">AI280+AJ280+AL280</f>
        <v>9827.9007359999996</v>
      </c>
      <c r="AN280" s="42">
        <v>0</v>
      </c>
      <c r="AO280" s="28">
        <f t="shared" si="128"/>
        <v>0</v>
      </c>
      <c r="AP280" s="28">
        <f t="shared" si="129"/>
        <v>9827.9007359999996</v>
      </c>
      <c r="AQ280" s="28">
        <f t="shared" si="155"/>
        <v>9800</v>
      </c>
      <c r="AR280" s="30" t="s">
        <v>59</v>
      </c>
      <c r="AS280" s="23"/>
      <c r="AT280" s="28"/>
      <c r="AU280" s="34"/>
      <c r="AV280" s="34"/>
      <c r="AW280" s="42"/>
      <c r="AX280" s="34"/>
      <c r="AY280" s="43"/>
      <c r="AZ280" s="34"/>
      <c r="BA280" s="34"/>
      <c r="BB280" s="34"/>
      <c r="BC280" s="42"/>
      <c r="BD280" s="34"/>
      <c r="BE280" s="34"/>
      <c r="BF280" s="43"/>
      <c r="BG280" s="34"/>
      <c r="BH280" s="34"/>
      <c r="BI280" s="120"/>
      <c r="BJ280" s="28">
        <f t="shared" si="152"/>
        <v>11760</v>
      </c>
    </row>
    <row r="281" spans="1:62" s="46" customFormat="1" ht="15" x14ac:dyDescent="0.25">
      <c r="A281" s="103">
        <v>263</v>
      </c>
      <c r="B281" s="51" t="s">
        <v>161</v>
      </c>
      <c r="C281" s="73" t="s">
        <v>60</v>
      </c>
      <c r="D281" s="21" t="s">
        <v>78</v>
      </c>
      <c r="E281" s="21">
        <v>90</v>
      </c>
      <c r="F281" s="23">
        <v>184</v>
      </c>
      <c r="G281" s="47">
        <f t="shared" si="122"/>
        <v>274</v>
      </c>
      <c r="H281" s="50">
        <f t="shared" si="153"/>
        <v>90</v>
      </c>
      <c r="I281" s="28">
        <f t="shared" si="120"/>
        <v>289.78750000000002</v>
      </c>
      <c r="J281" s="28">
        <f t="shared" si="144"/>
        <v>26080.875000000004</v>
      </c>
      <c r="K281" s="41">
        <v>15</v>
      </c>
      <c r="L281" s="28">
        <f t="shared" si="131"/>
        <v>1738.7250000000001</v>
      </c>
      <c r="M281" s="28">
        <v>1329.64</v>
      </c>
      <c r="N281" s="42">
        <v>0.25</v>
      </c>
      <c r="O281" s="28">
        <f t="shared" si="132"/>
        <v>767.09125000000006</v>
      </c>
      <c r="P281" s="42">
        <v>1.54</v>
      </c>
      <c r="Q281" s="28">
        <f t="shared" si="133"/>
        <v>4725.2821000000004</v>
      </c>
      <c r="R281" s="28">
        <f t="shared" si="134"/>
        <v>8560.7383499999996</v>
      </c>
      <c r="S281" s="42">
        <v>0.03</v>
      </c>
      <c r="T281" s="28">
        <f t="shared" si="135"/>
        <v>256.82215049999996</v>
      </c>
      <c r="U281" s="28">
        <f t="shared" si="136"/>
        <v>8817.5605004999998</v>
      </c>
      <c r="V281" s="42">
        <v>0</v>
      </c>
      <c r="W281" s="28">
        <f t="shared" si="137"/>
        <v>0</v>
      </c>
      <c r="X281" s="29">
        <f t="shared" si="138"/>
        <v>8817.5605004999998</v>
      </c>
      <c r="Y281" s="29">
        <f t="shared" si="154"/>
        <v>8800</v>
      </c>
      <c r="Z281" s="29">
        <f t="shared" si="145"/>
        <v>10560</v>
      </c>
      <c r="AA281" s="23">
        <v>184</v>
      </c>
      <c r="AB281" s="28">
        <f t="shared" si="121"/>
        <v>18.399999999999999</v>
      </c>
      <c r="AC281" s="34"/>
      <c r="AD281" s="28">
        <f t="shared" si="124"/>
        <v>3385.6</v>
      </c>
      <c r="AE281" s="42">
        <v>0.27100000000000002</v>
      </c>
      <c r="AF281" s="28">
        <f t="shared" si="125"/>
        <v>917.49760000000003</v>
      </c>
      <c r="AG281" s="42">
        <v>0</v>
      </c>
      <c r="AH281" s="28">
        <f t="shared" si="126"/>
        <v>0</v>
      </c>
      <c r="AI281" s="28">
        <f t="shared" si="127"/>
        <v>4303.0976000000001</v>
      </c>
      <c r="AJ281" s="28">
        <v>0</v>
      </c>
      <c r="AK281" s="42">
        <v>0.03</v>
      </c>
      <c r="AL281" s="28">
        <f t="shared" si="156"/>
        <v>129.092928</v>
      </c>
      <c r="AM281" s="28">
        <f t="shared" si="157"/>
        <v>4432.1905280000001</v>
      </c>
      <c r="AN281" s="42">
        <v>0</v>
      </c>
      <c r="AO281" s="28">
        <f t="shared" si="128"/>
        <v>0</v>
      </c>
      <c r="AP281" s="28">
        <f t="shared" si="129"/>
        <v>4432.1905280000001</v>
      </c>
      <c r="AQ281" s="28">
        <f t="shared" si="155"/>
        <v>4400</v>
      </c>
      <c r="AR281" s="30" t="s">
        <v>59</v>
      </c>
      <c r="AS281" s="23"/>
      <c r="AT281" s="28"/>
      <c r="AU281" s="34"/>
      <c r="AV281" s="34"/>
      <c r="AW281" s="42"/>
      <c r="AX281" s="34"/>
      <c r="AY281" s="43"/>
      <c r="AZ281" s="34"/>
      <c r="BA281" s="34"/>
      <c r="BB281" s="34"/>
      <c r="BC281" s="42"/>
      <c r="BD281" s="34"/>
      <c r="BE281" s="34"/>
      <c r="BF281" s="43"/>
      <c r="BG281" s="34"/>
      <c r="BH281" s="34"/>
      <c r="BI281" s="120"/>
      <c r="BJ281" s="28">
        <f t="shared" si="152"/>
        <v>5280</v>
      </c>
    </row>
    <row r="282" spans="1:62" s="46" customFormat="1" ht="15" x14ac:dyDescent="0.25">
      <c r="A282" s="103">
        <v>264</v>
      </c>
      <c r="B282" s="51" t="s">
        <v>161</v>
      </c>
      <c r="C282" s="73" t="s">
        <v>61</v>
      </c>
      <c r="D282" s="21" t="s">
        <v>73</v>
      </c>
      <c r="E282" s="21">
        <v>84</v>
      </c>
      <c r="F282" s="23">
        <v>152</v>
      </c>
      <c r="G282" s="47">
        <f t="shared" si="122"/>
        <v>236</v>
      </c>
      <c r="H282" s="50">
        <f t="shared" si="153"/>
        <v>84</v>
      </c>
      <c r="I282" s="28">
        <f t="shared" si="120"/>
        <v>289.78750000000002</v>
      </c>
      <c r="J282" s="28">
        <f t="shared" si="144"/>
        <v>24342.15</v>
      </c>
      <c r="K282" s="41">
        <v>15</v>
      </c>
      <c r="L282" s="28">
        <f t="shared" si="131"/>
        <v>1622.8100000000002</v>
      </c>
      <c r="M282" s="28">
        <v>1329.64</v>
      </c>
      <c r="N282" s="42">
        <v>0.25</v>
      </c>
      <c r="O282" s="28">
        <f t="shared" si="132"/>
        <v>738.11250000000007</v>
      </c>
      <c r="P282" s="42">
        <v>1.54</v>
      </c>
      <c r="Q282" s="28">
        <f t="shared" si="133"/>
        <v>4546.7730000000001</v>
      </c>
      <c r="R282" s="28">
        <f t="shared" si="134"/>
        <v>8237.335500000001</v>
      </c>
      <c r="S282" s="42">
        <v>0.03</v>
      </c>
      <c r="T282" s="28">
        <f t="shared" si="135"/>
        <v>247.12006500000001</v>
      </c>
      <c r="U282" s="28">
        <f t="shared" si="136"/>
        <v>8484.4555650000002</v>
      </c>
      <c r="V282" s="42">
        <v>0</v>
      </c>
      <c r="W282" s="28">
        <f t="shared" si="137"/>
        <v>0</v>
      </c>
      <c r="X282" s="29">
        <f t="shared" si="138"/>
        <v>8484.4555650000002</v>
      </c>
      <c r="Y282" s="29">
        <f t="shared" si="154"/>
        <v>8500</v>
      </c>
      <c r="Z282" s="29">
        <f t="shared" si="145"/>
        <v>10200</v>
      </c>
      <c r="AA282" s="23">
        <v>152</v>
      </c>
      <c r="AB282" s="28">
        <f t="shared" si="121"/>
        <v>18.399999999999999</v>
      </c>
      <c r="AC282" s="34"/>
      <c r="AD282" s="28">
        <f t="shared" si="124"/>
        <v>2796.7999999999997</v>
      </c>
      <c r="AE282" s="42">
        <v>0.27100000000000002</v>
      </c>
      <c r="AF282" s="28">
        <f t="shared" si="125"/>
        <v>757.93279999999993</v>
      </c>
      <c r="AG282" s="42">
        <v>0</v>
      </c>
      <c r="AH282" s="28">
        <f t="shared" si="126"/>
        <v>0</v>
      </c>
      <c r="AI282" s="28">
        <f t="shared" si="127"/>
        <v>3554.7327999999998</v>
      </c>
      <c r="AJ282" s="28">
        <v>0</v>
      </c>
      <c r="AK282" s="42">
        <v>0.03</v>
      </c>
      <c r="AL282" s="28">
        <f t="shared" si="156"/>
        <v>106.64198399999999</v>
      </c>
      <c r="AM282" s="28">
        <f t="shared" si="157"/>
        <v>3661.3747839999996</v>
      </c>
      <c r="AN282" s="42">
        <v>0</v>
      </c>
      <c r="AO282" s="28">
        <f t="shared" si="128"/>
        <v>0</v>
      </c>
      <c r="AP282" s="28">
        <f t="shared" si="129"/>
        <v>3661.3747839999996</v>
      </c>
      <c r="AQ282" s="28">
        <f t="shared" si="155"/>
        <v>3700</v>
      </c>
      <c r="AR282" s="30" t="s">
        <v>59</v>
      </c>
      <c r="AS282" s="23"/>
      <c r="AT282" s="28"/>
      <c r="AU282" s="34"/>
      <c r="AV282" s="34"/>
      <c r="AW282" s="42"/>
      <c r="AX282" s="34"/>
      <c r="AY282" s="43"/>
      <c r="AZ282" s="34"/>
      <c r="BA282" s="34"/>
      <c r="BB282" s="34"/>
      <c r="BC282" s="42"/>
      <c r="BD282" s="34"/>
      <c r="BE282" s="34"/>
      <c r="BF282" s="43"/>
      <c r="BG282" s="34"/>
      <c r="BH282" s="34"/>
      <c r="BI282" s="120"/>
      <c r="BJ282" s="28">
        <f t="shared" si="152"/>
        <v>4440</v>
      </c>
    </row>
    <row r="283" spans="1:62" s="46" customFormat="1" ht="15" x14ac:dyDescent="0.25">
      <c r="A283" s="103">
        <v>265</v>
      </c>
      <c r="B283" s="51" t="s">
        <v>161</v>
      </c>
      <c r="C283" s="73" t="s">
        <v>61</v>
      </c>
      <c r="D283" s="21" t="s">
        <v>74</v>
      </c>
      <c r="E283" s="21">
        <v>60</v>
      </c>
      <c r="F283" s="23">
        <v>88</v>
      </c>
      <c r="G283" s="47">
        <f t="shared" si="122"/>
        <v>148</v>
      </c>
      <c r="H283" s="50">
        <f t="shared" si="153"/>
        <v>60</v>
      </c>
      <c r="I283" s="28">
        <f t="shared" si="120"/>
        <v>289.78750000000002</v>
      </c>
      <c r="J283" s="28">
        <f t="shared" si="144"/>
        <v>17387.25</v>
      </c>
      <c r="K283" s="41">
        <v>15</v>
      </c>
      <c r="L283" s="28">
        <f t="shared" si="131"/>
        <v>1159.1500000000001</v>
      </c>
      <c r="M283" s="28">
        <v>1303.57</v>
      </c>
      <c r="N283" s="42">
        <v>0.25</v>
      </c>
      <c r="O283" s="28">
        <f t="shared" si="132"/>
        <v>615.68000000000006</v>
      </c>
      <c r="P283" s="42">
        <v>1.54</v>
      </c>
      <c r="Q283" s="28">
        <f t="shared" si="133"/>
        <v>3792.5888000000004</v>
      </c>
      <c r="R283" s="28">
        <f t="shared" si="134"/>
        <v>6870.988800000001</v>
      </c>
      <c r="S283" s="42">
        <v>0.03</v>
      </c>
      <c r="T283" s="28">
        <f t="shared" si="135"/>
        <v>206.12966400000002</v>
      </c>
      <c r="U283" s="28">
        <f t="shared" si="136"/>
        <v>7077.118464000001</v>
      </c>
      <c r="V283" s="42">
        <v>0</v>
      </c>
      <c r="W283" s="28">
        <f t="shared" si="137"/>
        <v>0</v>
      </c>
      <c r="X283" s="29">
        <f t="shared" si="138"/>
        <v>7077.118464000001</v>
      </c>
      <c r="Y283" s="29">
        <f t="shared" si="154"/>
        <v>7100</v>
      </c>
      <c r="Z283" s="29">
        <f t="shared" si="145"/>
        <v>8520</v>
      </c>
      <c r="AA283" s="23">
        <v>88</v>
      </c>
      <c r="AB283" s="28">
        <f t="shared" si="121"/>
        <v>18.399999999999999</v>
      </c>
      <c r="AC283" s="34"/>
      <c r="AD283" s="28">
        <f t="shared" si="124"/>
        <v>1619.1999999999998</v>
      </c>
      <c r="AE283" s="42">
        <v>0.27100000000000002</v>
      </c>
      <c r="AF283" s="28">
        <f t="shared" si="125"/>
        <v>438.8032</v>
      </c>
      <c r="AG283" s="42">
        <v>0</v>
      </c>
      <c r="AH283" s="28">
        <f t="shared" si="126"/>
        <v>0</v>
      </c>
      <c r="AI283" s="28">
        <f t="shared" si="127"/>
        <v>2058.0031999999997</v>
      </c>
      <c r="AJ283" s="28">
        <v>0</v>
      </c>
      <c r="AK283" s="42">
        <v>0.03</v>
      </c>
      <c r="AL283" s="28">
        <f t="shared" si="156"/>
        <v>61.740095999999987</v>
      </c>
      <c r="AM283" s="28">
        <f t="shared" si="157"/>
        <v>2119.7432959999996</v>
      </c>
      <c r="AN283" s="42">
        <v>0</v>
      </c>
      <c r="AO283" s="28">
        <f t="shared" si="128"/>
        <v>0</v>
      </c>
      <c r="AP283" s="28">
        <f t="shared" si="129"/>
        <v>2119.7432959999996</v>
      </c>
      <c r="AQ283" s="28">
        <f t="shared" si="155"/>
        <v>2100</v>
      </c>
      <c r="AR283" s="30" t="s">
        <v>59</v>
      </c>
      <c r="AS283" s="23"/>
      <c r="AT283" s="28"/>
      <c r="AU283" s="34"/>
      <c r="AV283" s="34"/>
      <c r="AW283" s="42"/>
      <c r="AX283" s="34"/>
      <c r="AY283" s="43"/>
      <c r="AZ283" s="34"/>
      <c r="BA283" s="34"/>
      <c r="BB283" s="34"/>
      <c r="BC283" s="42"/>
      <c r="BD283" s="34"/>
      <c r="BE283" s="34"/>
      <c r="BF283" s="43"/>
      <c r="BG283" s="34"/>
      <c r="BH283" s="34"/>
      <c r="BI283" s="120"/>
      <c r="BJ283" s="28">
        <f t="shared" si="152"/>
        <v>2520</v>
      </c>
    </row>
    <row r="284" spans="1:62" s="39" customFormat="1" ht="15" x14ac:dyDescent="0.25">
      <c r="A284" s="103">
        <v>266</v>
      </c>
      <c r="B284" s="51" t="s">
        <v>162</v>
      </c>
      <c r="C284" s="73" t="s">
        <v>58</v>
      </c>
      <c r="D284" s="21" t="s">
        <v>78</v>
      </c>
      <c r="E284" s="21">
        <v>320</v>
      </c>
      <c r="F284" s="23">
        <v>480</v>
      </c>
      <c r="G284" s="47">
        <f>E284+F284</f>
        <v>800</v>
      </c>
      <c r="H284" s="50">
        <f t="shared" si="153"/>
        <v>320</v>
      </c>
      <c r="I284" s="28">
        <f t="shared" si="120"/>
        <v>289.78750000000002</v>
      </c>
      <c r="J284" s="28">
        <f t="shared" si="144"/>
        <v>92732</v>
      </c>
      <c r="K284" s="41">
        <v>15</v>
      </c>
      <c r="L284" s="28">
        <f t="shared" si="131"/>
        <v>6182.1333333333332</v>
      </c>
      <c r="M284" s="28">
        <v>1407.85</v>
      </c>
      <c r="N284" s="42">
        <v>0.25</v>
      </c>
      <c r="O284" s="28">
        <f t="shared" si="132"/>
        <v>1897.4958333333334</v>
      </c>
      <c r="P284" s="42">
        <v>1.54</v>
      </c>
      <c r="Q284" s="28">
        <f t="shared" si="133"/>
        <v>11688.574333333334</v>
      </c>
      <c r="R284" s="28">
        <f t="shared" si="134"/>
        <v>21176.053500000002</v>
      </c>
      <c r="S284" s="42">
        <v>0.03</v>
      </c>
      <c r="T284" s="28">
        <f t="shared" si="135"/>
        <v>635.28160500000001</v>
      </c>
      <c r="U284" s="28">
        <f t="shared" si="136"/>
        <v>21811.335105000002</v>
      </c>
      <c r="V284" s="42">
        <v>0</v>
      </c>
      <c r="W284" s="28">
        <f t="shared" si="137"/>
        <v>0</v>
      </c>
      <c r="X284" s="29">
        <f t="shared" si="138"/>
        <v>21811.335105000002</v>
      </c>
      <c r="Y284" s="29">
        <f t="shared" si="154"/>
        <v>21800</v>
      </c>
      <c r="Z284" s="29">
        <f t="shared" si="145"/>
        <v>26160</v>
      </c>
      <c r="AA284" s="23" t="s">
        <v>304</v>
      </c>
      <c r="AB284" s="28">
        <f t="shared" si="121"/>
        <v>18.399999999999999</v>
      </c>
      <c r="AC284" s="34"/>
      <c r="AD284" s="28">
        <f t="shared" si="124"/>
        <v>8832</v>
      </c>
      <c r="AE284" s="42">
        <v>0.27100000000000002</v>
      </c>
      <c r="AF284" s="28">
        <f t="shared" si="125"/>
        <v>2393.4720000000002</v>
      </c>
      <c r="AG284" s="42">
        <v>0</v>
      </c>
      <c r="AH284" s="28">
        <f t="shared" si="126"/>
        <v>0</v>
      </c>
      <c r="AI284" s="28">
        <f t="shared" si="127"/>
        <v>11225.472</v>
      </c>
      <c r="AJ284" s="28">
        <v>0</v>
      </c>
      <c r="AK284" s="42">
        <v>0.03</v>
      </c>
      <c r="AL284" s="28">
        <f t="shared" si="156"/>
        <v>336.76416</v>
      </c>
      <c r="AM284" s="28">
        <f t="shared" si="157"/>
        <v>11562.23616</v>
      </c>
      <c r="AN284" s="42">
        <v>0</v>
      </c>
      <c r="AO284" s="28">
        <f t="shared" si="128"/>
        <v>0</v>
      </c>
      <c r="AP284" s="28">
        <f t="shared" si="129"/>
        <v>11562.23616</v>
      </c>
      <c r="AQ284" s="28">
        <f t="shared" si="155"/>
        <v>11600</v>
      </c>
      <c r="AR284" s="30" t="s">
        <v>59</v>
      </c>
      <c r="AS284" s="23"/>
      <c r="AT284" s="28"/>
      <c r="AU284" s="34"/>
      <c r="AV284" s="34"/>
      <c r="AW284" s="42"/>
      <c r="AX284" s="34"/>
      <c r="AY284" s="43"/>
      <c r="AZ284" s="34"/>
      <c r="BA284" s="34"/>
      <c r="BB284" s="34"/>
      <c r="BC284" s="42"/>
      <c r="BD284" s="34"/>
      <c r="BE284" s="34"/>
      <c r="BF284" s="43"/>
      <c r="BG284" s="34"/>
      <c r="BH284" s="34"/>
      <c r="BI284" s="120"/>
      <c r="BJ284" s="28">
        <f t="shared" si="152"/>
        <v>13920</v>
      </c>
    </row>
    <row r="285" spans="1:62" s="39" customFormat="1" ht="15" x14ac:dyDescent="0.25">
      <c r="A285" s="103">
        <v>267</v>
      </c>
      <c r="B285" s="51" t="s">
        <v>162</v>
      </c>
      <c r="C285" s="21" t="s">
        <v>116</v>
      </c>
      <c r="D285" s="21" t="s">
        <v>78</v>
      </c>
      <c r="E285" s="22">
        <v>160</v>
      </c>
      <c r="F285" s="23">
        <v>240</v>
      </c>
      <c r="G285" s="24">
        <f>E285+F285</f>
        <v>400</v>
      </c>
      <c r="H285" s="50">
        <f t="shared" si="153"/>
        <v>160</v>
      </c>
      <c r="I285" s="28">
        <f t="shared" si="120"/>
        <v>289.78750000000002</v>
      </c>
      <c r="J285" s="28">
        <f t="shared" si="144"/>
        <v>46366</v>
      </c>
      <c r="K285" s="41">
        <v>15</v>
      </c>
      <c r="L285" s="28">
        <f t="shared" si="131"/>
        <v>3091.0666666666666</v>
      </c>
      <c r="M285" s="28">
        <v>1355.71</v>
      </c>
      <c r="N285" s="42">
        <v>0.25</v>
      </c>
      <c r="O285" s="28">
        <f t="shared" si="132"/>
        <v>1111.6941666666667</v>
      </c>
      <c r="P285" s="42">
        <v>1.54</v>
      </c>
      <c r="Q285" s="28">
        <f t="shared" si="133"/>
        <v>6848.0360666666666</v>
      </c>
      <c r="R285" s="28">
        <f t="shared" si="134"/>
        <v>12406.5069</v>
      </c>
      <c r="S285" s="42">
        <v>0.03</v>
      </c>
      <c r="T285" s="28">
        <f t="shared" si="135"/>
        <v>372.19520699999998</v>
      </c>
      <c r="U285" s="28">
        <f t="shared" si="136"/>
        <v>12778.702107000001</v>
      </c>
      <c r="V285" s="42">
        <v>0</v>
      </c>
      <c r="W285" s="28">
        <f t="shared" si="137"/>
        <v>0</v>
      </c>
      <c r="X285" s="29">
        <f t="shared" si="138"/>
        <v>12778.702107000001</v>
      </c>
      <c r="Y285" s="29">
        <f t="shared" si="154"/>
        <v>12800</v>
      </c>
      <c r="Z285" s="29">
        <f t="shared" si="145"/>
        <v>15360</v>
      </c>
      <c r="AA285" s="23" t="s">
        <v>213</v>
      </c>
      <c r="AB285" s="28">
        <f t="shared" si="121"/>
        <v>18.399999999999999</v>
      </c>
      <c r="AC285" s="34"/>
      <c r="AD285" s="28">
        <f t="shared" si="124"/>
        <v>4416</v>
      </c>
      <c r="AE285" s="42">
        <v>0.27100000000000002</v>
      </c>
      <c r="AF285" s="28">
        <f t="shared" si="125"/>
        <v>1196.7360000000001</v>
      </c>
      <c r="AG285" s="42">
        <v>0</v>
      </c>
      <c r="AH285" s="28">
        <f t="shared" si="126"/>
        <v>0</v>
      </c>
      <c r="AI285" s="28">
        <f t="shared" si="127"/>
        <v>5612.7359999999999</v>
      </c>
      <c r="AJ285" s="28">
        <v>0</v>
      </c>
      <c r="AK285" s="42">
        <v>0.03</v>
      </c>
      <c r="AL285" s="28">
        <f t="shared" si="156"/>
        <v>168.38208</v>
      </c>
      <c r="AM285" s="28">
        <f t="shared" si="157"/>
        <v>5781.1180800000002</v>
      </c>
      <c r="AN285" s="42">
        <v>0</v>
      </c>
      <c r="AO285" s="28">
        <f t="shared" si="128"/>
        <v>0</v>
      </c>
      <c r="AP285" s="28">
        <f t="shared" si="129"/>
        <v>5781.1180800000002</v>
      </c>
      <c r="AQ285" s="28">
        <f t="shared" si="155"/>
        <v>5800</v>
      </c>
      <c r="AR285" s="30" t="s">
        <v>59</v>
      </c>
      <c r="AS285" s="31"/>
      <c r="AT285" s="32"/>
      <c r="AU285" s="37"/>
      <c r="AV285" s="37"/>
      <c r="AW285" s="33"/>
      <c r="AX285" s="37"/>
      <c r="AY285" s="38"/>
      <c r="AZ285" s="37"/>
      <c r="BA285" s="37"/>
      <c r="BB285" s="37"/>
      <c r="BC285" s="33"/>
      <c r="BD285" s="37"/>
      <c r="BE285" s="37"/>
      <c r="BF285" s="38"/>
      <c r="BG285" s="37"/>
      <c r="BH285" s="37"/>
      <c r="BI285" s="120"/>
      <c r="BJ285" s="28">
        <f t="shared" si="152"/>
        <v>6960</v>
      </c>
    </row>
    <row r="286" spans="1:62" s="39" customFormat="1" ht="15" x14ac:dyDescent="0.25">
      <c r="A286" s="103">
        <v>268</v>
      </c>
      <c r="B286" s="51" t="s">
        <v>162</v>
      </c>
      <c r="C286" s="21" t="s">
        <v>61</v>
      </c>
      <c r="D286" s="22">
        <v>4</v>
      </c>
      <c r="E286" s="22">
        <v>84</v>
      </c>
      <c r="F286" s="23">
        <v>236</v>
      </c>
      <c r="G286" s="24">
        <f>E286+F286</f>
        <v>320</v>
      </c>
      <c r="H286" s="50">
        <f t="shared" si="153"/>
        <v>84</v>
      </c>
      <c r="I286" s="28">
        <f t="shared" si="120"/>
        <v>289.78750000000002</v>
      </c>
      <c r="J286" s="28">
        <f t="shared" si="144"/>
        <v>24342.15</v>
      </c>
      <c r="K286" s="41">
        <v>15</v>
      </c>
      <c r="L286" s="28">
        <f t="shared" si="131"/>
        <v>1622.8100000000002</v>
      </c>
      <c r="M286" s="28">
        <v>1355.71</v>
      </c>
      <c r="N286" s="42">
        <v>0.25</v>
      </c>
      <c r="O286" s="28">
        <f t="shared" si="132"/>
        <v>744.63000000000011</v>
      </c>
      <c r="P286" s="42">
        <v>1.54</v>
      </c>
      <c r="Q286" s="28">
        <f t="shared" si="133"/>
        <v>4586.9208000000008</v>
      </c>
      <c r="R286" s="28">
        <f t="shared" si="134"/>
        <v>8310.0708000000013</v>
      </c>
      <c r="S286" s="42">
        <v>0.03</v>
      </c>
      <c r="T286" s="28">
        <f t="shared" si="135"/>
        <v>249.30212400000002</v>
      </c>
      <c r="U286" s="28">
        <f t="shared" si="136"/>
        <v>8559.3729240000011</v>
      </c>
      <c r="V286" s="42">
        <v>0</v>
      </c>
      <c r="W286" s="28">
        <f t="shared" si="137"/>
        <v>0</v>
      </c>
      <c r="X286" s="29">
        <f t="shared" si="138"/>
        <v>8559.3729240000011</v>
      </c>
      <c r="Y286" s="29">
        <f t="shared" si="154"/>
        <v>8600</v>
      </c>
      <c r="Z286" s="29">
        <f t="shared" si="145"/>
        <v>10320</v>
      </c>
      <c r="AA286" s="23" t="s">
        <v>305</v>
      </c>
      <c r="AB286" s="28">
        <f t="shared" si="121"/>
        <v>18.399999999999999</v>
      </c>
      <c r="AC286" s="34"/>
      <c r="AD286" s="28">
        <f t="shared" si="124"/>
        <v>4342.3999999999996</v>
      </c>
      <c r="AE286" s="42">
        <v>0.27100000000000002</v>
      </c>
      <c r="AF286" s="28">
        <f t="shared" si="125"/>
        <v>1176.7904000000001</v>
      </c>
      <c r="AG286" s="42">
        <v>0</v>
      </c>
      <c r="AH286" s="28">
        <f t="shared" si="126"/>
        <v>0</v>
      </c>
      <c r="AI286" s="28">
        <f t="shared" si="127"/>
        <v>5519.1903999999995</v>
      </c>
      <c r="AJ286" s="28">
        <v>0</v>
      </c>
      <c r="AK286" s="42">
        <v>0.03</v>
      </c>
      <c r="AL286" s="28">
        <f t="shared" si="156"/>
        <v>165.57571199999998</v>
      </c>
      <c r="AM286" s="28">
        <f t="shared" si="157"/>
        <v>5684.7661119999993</v>
      </c>
      <c r="AN286" s="42">
        <v>0</v>
      </c>
      <c r="AO286" s="28">
        <f t="shared" si="128"/>
        <v>0</v>
      </c>
      <c r="AP286" s="28">
        <f t="shared" si="129"/>
        <v>5684.7661119999993</v>
      </c>
      <c r="AQ286" s="28">
        <f t="shared" si="155"/>
        <v>5700</v>
      </c>
      <c r="AR286" s="30" t="s">
        <v>59</v>
      </c>
      <c r="AS286" s="31"/>
      <c r="AT286" s="32"/>
      <c r="AU286" s="37"/>
      <c r="AV286" s="37"/>
      <c r="AW286" s="33"/>
      <c r="AX286" s="37"/>
      <c r="AY286" s="38"/>
      <c r="AZ286" s="37"/>
      <c r="BA286" s="37"/>
      <c r="BB286" s="37"/>
      <c r="BC286" s="33"/>
      <c r="BD286" s="37"/>
      <c r="BE286" s="37"/>
      <c r="BF286" s="38"/>
      <c r="BG286" s="37"/>
      <c r="BH286" s="37"/>
      <c r="BI286" s="120"/>
      <c r="BJ286" s="28">
        <f t="shared" si="152"/>
        <v>6840</v>
      </c>
    </row>
    <row r="287" spans="1:62" s="39" customFormat="1" ht="15" x14ac:dyDescent="0.25">
      <c r="A287" s="103">
        <v>269</v>
      </c>
      <c r="B287" s="51" t="s">
        <v>162</v>
      </c>
      <c r="C287" s="21" t="s">
        <v>61</v>
      </c>
      <c r="D287" s="21" t="s">
        <v>74</v>
      </c>
      <c r="E287" s="22">
        <v>84</v>
      </c>
      <c r="F287" s="23">
        <v>236</v>
      </c>
      <c r="G287" s="24">
        <f>E287+F287</f>
        <v>320</v>
      </c>
      <c r="H287" s="50">
        <f t="shared" si="153"/>
        <v>84</v>
      </c>
      <c r="I287" s="28">
        <f t="shared" si="120"/>
        <v>289.78750000000002</v>
      </c>
      <c r="J287" s="28">
        <f t="shared" si="144"/>
        <v>24342.15</v>
      </c>
      <c r="K287" s="41">
        <v>15</v>
      </c>
      <c r="L287" s="28">
        <f t="shared" si="131"/>
        <v>1622.8100000000002</v>
      </c>
      <c r="M287" s="28">
        <v>1355.71</v>
      </c>
      <c r="N287" s="42">
        <v>0.25</v>
      </c>
      <c r="O287" s="28">
        <f t="shared" si="132"/>
        <v>744.63000000000011</v>
      </c>
      <c r="P287" s="42">
        <v>1.54</v>
      </c>
      <c r="Q287" s="28">
        <f t="shared" si="133"/>
        <v>4586.9208000000008</v>
      </c>
      <c r="R287" s="28">
        <f t="shared" si="134"/>
        <v>8310.0708000000013</v>
      </c>
      <c r="S287" s="42">
        <v>0.03</v>
      </c>
      <c r="T287" s="28">
        <f t="shared" si="135"/>
        <v>249.30212400000002</v>
      </c>
      <c r="U287" s="28">
        <f t="shared" si="136"/>
        <v>8559.3729240000011</v>
      </c>
      <c r="V287" s="42">
        <v>0</v>
      </c>
      <c r="W287" s="28">
        <f t="shared" si="137"/>
        <v>0</v>
      </c>
      <c r="X287" s="29">
        <f t="shared" si="138"/>
        <v>8559.3729240000011</v>
      </c>
      <c r="Y287" s="29">
        <f t="shared" si="154"/>
        <v>8600</v>
      </c>
      <c r="Z287" s="29">
        <f t="shared" si="145"/>
        <v>10320</v>
      </c>
      <c r="AA287" s="23" t="s">
        <v>305</v>
      </c>
      <c r="AB287" s="28">
        <f t="shared" si="121"/>
        <v>18.399999999999999</v>
      </c>
      <c r="AC287" s="34"/>
      <c r="AD287" s="28">
        <f t="shared" si="124"/>
        <v>4342.3999999999996</v>
      </c>
      <c r="AE287" s="42">
        <v>0.27100000000000002</v>
      </c>
      <c r="AF287" s="28">
        <f t="shared" si="125"/>
        <v>1176.7904000000001</v>
      </c>
      <c r="AG287" s="42">
        <v>0</v>
      </c>
      <c r="AH287" s="28">
        <f t="shared" si="126"/>
        <v>0</v>
      </c>
      <c r="AI287" s="28">
        <f t="shared" si="127"/>
        <v>5519.1903999999995</v>
      </c>
      <c r="AJ287" s="28">
        <v>0</v>
      </c>
      <c r="AK287" s="42">
        <v>0.03</v>
      </c>
      <c r="AL287" s="28">
        <f t="shared" si="156"/>
        <v>165.57571199999998</v>
      </c>
      <c r="AM287" s="28">
        <f t="shared" si="157"/>
        <v>5684.7661119999993</v>
      </c>
      <c r="AN287" s="42">
        <v>0</v>
      </c>
      <c r="AO287" s="28">
        <f t="shared" si="128"/>
        <v>0</v>
      </c>
      <c r="AP287" s="28">
        <f t="shared" si="129"/>
        <v>5684.7661119999993</v>
      </c>
      <c r="AQ287" s="28">
        <f t="shared" si="155"/>
        <v>5700</v>
      </c>
      <c r="AR287" s="30" t="s">
        <v>59</v>
      </c>
      <c r="AS287" s="31"/>
      <c r="AT287" s="32"/>
      <c r="AU287" s="37"/>
      <c r="AV287" s="37"/>
      <c r="AW287" s="33"/>
      <c r="AX287" s="37"/>
      <c r="AY287" s="38"/>
      <c r="AZ287" s="37"/>
      <c r="BA287" s="37"/>
      <c r="BB287" s="37"/>
      <c r="BC287" s="33"/>
      <c r="BD287" s="37"/>
      <c r="BE287" s="37"/>
      <c r="BF287" s="38"/>
      <c r="BG287" s="37"/>
      <c r="BH287" s="37"/>
      <c r="BI287" s="120"/>
      <c r="BJ287" s="28">
        <f t="shared" si="152"/>
        <v>6840</v>
      </c>
    </row>
    <row r="288" spans="1:62" s="46" customFormat="1" ht="25.5" x14ac:dyDescent="0.25">
      <c r="A288" s="103">
        <v>270</v>
      </c>
      <c r="B288" s="51" t="s">
        <v>163</v>
      </c>
      <c r="C288" s="21" t="s">
        <v>58</v>
      </c>
      <c r="D288" s="22">
        <v>2</v>
      </c>
      <c r="E288" s="21">
        <v>104</v>
      </c>
      <c r="F288" s="23">
        <v>672</v>
      </c>
      <c r="G288" s="47">
        <f t="shared" si="122"/>
        <v>776</v>
      </c>
      <c r="H288" s="50">
        <f t="shared" si="153"/>
        <v>104</v>
      </c>
      <c r="I288" s="28">
        <f t="shared" ref="I288:I319" si="158">(323.2*0.67)+(96.5*2.3*0.33)</f>
        <v>289.78750000000002</v>
      </c>
      <c r="J288" s="28">
        <f t="shared" si="144"/>
        <v>30137.9</v>
      </c>
      <c r="K288" s="41">
        <v>15</v>
      </c>
      <c r="L288" s="28">
        <f t="shared" si="131"/>
        <v>2009.1933333333334</v>
      </c>
      <c r="M288" s="28">
        <v>1433.92</v>
      </c>
      <c r="N288" s="42">
        <v>0.25</v>
      </c>
      <c r="O288" s="28">
        <f t="shared" si="132"/>
        <v>860.77833333333342</v>
      </c>
      <c r="P288" s="42">
        <v>1.54</v>
      </c>
      <c r="Q288" s="28">
        <f t="shared" si="133"/>
        <v>5302.394533333334</v>
      </c>
      <c r="R288" s="28">
        <f t="shared" si="134"/>
        <v>9606.2862000000023</v>
      </c>
      <c r="S288" s="42">
        <v>0.03</v>
      </c>
      <c r="T288" s="28">
        <f t="shared" si="135"/>
        <v>288.18858600000004</v>
      </c>
      <c r="U288" s="28">
        <f t="shared" si="136"/>
        <v>9894.4747860000025</v>
      </c>
      <c r="V288" s="42">
        <v>0</v>
      </c>
      <c r="W288" s="28">
        <f t="shared" si="137"/>
        <v>0</v>
      </c>
      <c r="X288" s="29">
        <f t="shared" si="138"/>
        <v>9894.4747860000025</v>
      </c>
      <c r="Y288" s="29">
        <f t="shared" si="154"/>
        <v>9900</v>
      </c>
      <c r="Z288" s="29">
        <f t="shared" si="145"/>
        <v>11880</v>
      </c>
      <c r="AA288" s="23">
        <v>672</v>
      </c>
      <c r="AB288" s="28">
        <f t="shared" ref="AB288:AB319" si="159">8*2.3</f>
        <v>18.399999999999999</v>
      </c>
      <c r="AC288" s="34"/>
      <c r="AD288" s="28">
        <f t="shared" si="124"/>
        <v>12364.8</v>
      </c>
      <c r="AE288" s="42">
        <v>0.27100000000000002</v>
      </c>
      <c r="AF288" s="28">
        <f t="shared" si="125"/>
        <v>3350.8607999999999</v>
      </c>
      <c r="AG288" s="42">
        <v>0</v>
      </c>
      <c r="AH288" s="28">
        <f t="shared" si="126"/>
        <v>0</v>
      </c>
      <c r="AI288" s="28">
        <f t="shared" si="127"/>
        <v>15715.6608</v>
      </c>
      <c r="AJ288" s="28">
        <v>0</v>
      </c>
      <c r="AK288" s="42">
        <v>0.03</v>
      </c>
      <c r="AL288" s="28">
        <f t="shared" si="156"/>
        <v>471.46982399999996</v>
      </c>
      <c r="AM288" s="28">
        <f t="shared" si="157"/>
        <v>16187.130623999999</v>
      </c>
      <c r="AN288" s="42">
        <v>0</v>
      </c>
      <c r="AO288" s="28">
        <f t="shared" si="128"/>
        <v>0</v>
      </c>
      <c r="AP288" s="28">
        <f t="shared" si="129"/>
        <v>16187.130623999999</v>
      </c>
      <c r="AQ288" s="28">
        <f t="shared" si="155"/>
        <v>16200</v>
      </c>
      <c r="AR288" s="30" t="s">
        <v>59</v>
      </c>
      <c r="AS288" s="23"/>
      <c r="AT288" s="28"/>
      <c r="AU288" s="34"/>
      <c r="AV288" s="34"/>
      <c r="AW288" s="42"/>
      <c r="AX288" s="34"/>
      <c r="AY288" s="43"/>
      <c r="AZ288" s="34"/>
      <c r="BA288" s="34"/>
      <c r="BB288" s="34"/>
      <c r="BC288" s="42"/>
      <c r="BD288" s="34"/>
      <c r="BE288" s="34"/>
      <c r="BF288" s="43"/>
      <c r="BG288" s="34"/>
      <c r="BH288" s="34"/>
      <c r="BI288" s="120"/>
      <c r="BJ288" s="28">
        <f t="shared" si="152"/>
        <v>19440</v>
      </c>
    </row>
    <row r="289" spans="1:62" s="46" customFormat="1" ht="25.5" x14ac:dyDescent="0.25">
      <c r="A289" s="103">
        <v>271</v>
      </c>
      <c r="B289" s="51" t="s">
        <v>163</v>
      </c>
      <c r="C289" s="21" t="s">
        <v>60</v>
      </c>
      <c r="D289" s="22">
        <v>2</v>
      </c>
      <c r="E289" s="21">
        <v>78</v>
      </c>
      <c r="F289" s="23">
        <v>336</v>
      </c>
      <c r="G289" s="47">
        <f t="shared" si="122"/>
        <v>414</v>
      </c>
      <c r="H289" s="50">
        <f t="shared" si="153"/>
        <v>78</v>
      </c>
      <c r="I289" s="28">
        <f t="shared" si="158"/>
        <v>289.78750000000002</v>
      </c>
      <c r="J289" s="28">
        <f t="shared" si="144"/>
        <v>22603.425000000003</v>
      </c>
      <c r="K289" s="41">
        <v>15</v>
      </c>
      <c r="L289" s="28">
        <f t="shared" si="131"/>
        <v>1506.8950000000002</v>
      </c>
      <c r="M289" s="28">
        <v>1381.78</v>
      </c>
      <c r="N289" s="42">
        <v>0.25</v>
      </c>
      <c r="O289" s="28">
        <f t="shared" si="132"/>
        <v>722.16875000000005</v>
      </c>
      <c r="P289" s="42">
        <v>1.54</v>
      </c>
      <c r="Q289" s="28">
        <f t="shared" si="133"/>
        <v>4448.5595000000003</v>
      </c>
      <c r="R289" s="28">
        <f t="shared" si="134"/>
        <v>8059.4032500000003</v>
      </c>
      <c r="S289" s="42">
        <v>0.03</v>
      </c>
      <c r="T289" s="28">
        <f t="shared" si="135"/>
        <v>241.78209749999999</v>
      </c>
      <c r="U289" s="28">
        <f t="shared" si="136"/>
        <v>8301.1853475000007</v>
      </c>
      <c r="V289" s="42">
        <v>0</v>
      </c>
      <c r="W289" s="28">
        <f t="shared" si="137"/>
        <v>0</v>
      </c>
      <c r="X289" s="29">
        <f t="shared" si="138"/>
        <v>8301.1853475000007</v>
      </c>
      <c r="Y289" s="29">
        <f t="shared" si="154"/>
        <v>8300</v>
      </c>
      <c r="Z289" s="29">
        <f t="shared" si="145"/>
        <v>9960</v>
      </c>
      <c r="AA289" s="23">
        <v>336</v>
      </c>
      <c r="AB289" s="28">
        <f t="shared" si="159"/>
        <v>18.399999999999999</v>
      </c>
      <c r="AC289" s="34"/>
      <c r="AD289" s="28">
        <f t="shared" si="124"/>
        <v>6182.4</v>
      </c>
      <c r="AE289" s="42">
        <v>0.27100000000000002</v>
      </c>
      <c r="AF289" s="28">
        <f t="shared" si="125"/>
        <v>1675.4304</v>
      </c>
      <c r="AG289" s="42">
        <v>0</v>
      </c>
      <c r="AH289" s="28">
        <f t="shared" si="126"/>
        <v>0</v>
      </c>
      <c r="AI289" s="28">
        <f t="shared" si="127"/>
        <v>7857.8303999999998</v>
      </c>
      <c r="AJ289" s="28">
        <v>0</v>
      </c>
      <c r="AK289" s="42">
        <v>0.03</v>
      </c>
      <c r="AL289" s="28">
        <f t="shared" si="156"/>
        <v>235.73491199999998</v>
      </c>
      <c r="AM289" s="28">
        <f t="shared" si="157"/>
        <v>8093.5653119999997</v>
      </c>
      <c r="AN289" s="42">
        <v>0</v>
      </c>
      <c r="AO289" s="28">
        <f t="shared" si="128"/>
        <v>0</v>
      </c>
      <c r="AP289" s="28">
        <f t="shared" si="129"/>
        <v>8093.5653119999997</v>
      </c>
      <c r="AQ289" s="28">
        <f t="shared" si="155"/>
        <v>8100</v>
      </c>
      <c r="AR289" s="30" t="s">
        <v>59</v>
      </c>
      <c r="AS289" s="23"/>
      <c r="AT289" s="28"/>
      <c r="AU289" s="34"/>
      <c r="AV289" s="34"/>
      <c r="AW289" s="42"/>
      <c r="AX289" s="34"/>
      <c r="AY289" s="43"/>
      <c r="AZ289" s="34"/>
      <c r="BA289" s="34"/>
      <c r="BB289" s="34"/>
      <c r="BC289" s="42"/>
      <c r="BD289" s="34"/>
      <c r="BE289" s="34"/>
      <c r="BF289" s="43"/>
      <c r="BG289" s="34"/>
      <c r="BH289" s="34"/>
      <c r="BI289" s="120"/>
      <c r="BJ289" s="28">
        <f t="shared" si="152"/>
        <v>9720</v>
      </c>
    </row>
    <row r="290" spans="1:62" s="46" customFormat="1" ht="25.5" x14ac:dyDescent="0.25">
      <c r="A290" s="103">
        <v>272</v>
      </c>
      <c r="B290" s="51" t="s">
        <v>163</v>
      </c>
      <c r="C290" s="21" t="s">
        <v>61</v>
      </c>
      <c r="D290" s="21" t="s">
        <v>73</v>
      </c>
      <c r="E290" s="21">
        <v>52</v>
      </c>
      <c r="F290" s="23">
        <v>232</v>
      </c>
      <c r="G290" s="47">
        <f t="shared" si="122"/>
        <v>284</v>
      </c>
      <c r="H290" s="50">
        <f t="shared" si="153"/>
        <v>52</v>
      </c>
      <c r="I290" s="28">
        <f t="shared" si="158"/>
        <v>289.78750000000002</v>
      </c>
      <c r="J290" s="28">
        <f t="shared" si="144"/>
        <v>15068.95</v>
      </c>
      <c r="K290" s="41">
        <v>15</v>
      </c>
      <c r="L290" s="28">
        <f t="shared" si="131"/>
        <v>1004.5966666666667</v>
      </c>
      <c r="M290" s="28">
        <v>1355.71</v>
      </c>
      <c r="N290" s="42">
        <v>0.25</v>
      </c>
      <c r="O290" s="28">
        <f t="shared" si="132"/>
        <v>590.07666666666671</v>
      </c>
      <c r="P290" s="42">
        <v>1.54</v>
      </c>
      <c r="Q290" s="28">
        <f t="shared" si="133"/>
        <v>3634.8722666666672</v>
      </c>
      <c r="R290" s="28">
        <f t="shared" si="134"/>
        <v>6585.2556000000004</v>
      </c>
      <c r="S290" s="42">
        <v>0.03</v>
      </c>
      <c r="T290" s="28">
        <f t="shared" si="135"/>
        <v>197.55766800000001</v>
      </c>
      <c r="U290" s="28">
        <f t="shared" si="136"/>
        <v>6782.8132680000008</v>
      </c>
      <c r="V290" s="42">
        <v>0</v>
      </c>
      <c r="W290" s="28">
        <f t="shared" si="137"/>
        <v>0</v>
      </c>
      <c r="X290" s="29">
        <f t="shared" si="138"/>
        <v>6782.8132680000008</v>
      </c>
      <c r="Y290" s="29">
        <f t="shared" si="154"/>
        <v>6800</v>
      </c>
      <c r="Z290" s="29">
        <f t="shared" si="145"/>
        <v>8160</v>
      </c>
      <c r="AA290" s="23">
        <v>232</v>
      </c>
      <c r="AB290" s="28">
        <f t="shared" si="159"/>
        <v>18.399999999999999</v>
      </c>
      <c r="AC290" s="34"/>
      <c r="AD290" s="28">
        <f t="shared" si="124"/>
        <v>4268.7999999999993</v>
      </c>
      <c r="AE290" s="42">
        <v>0.27100000000000002</v>
      </c>
      <c r="AF290" s="28">
        <f t="shared" si="125"/>
        <v>1156.8447999999999</v>
      </c>
      <c r="AG290" s="42">
        <v>0</v>
      </c>
      <c r="AH290" s="28">
        <f t="shared" si="126"/>
        <v>0</v>
      </c>
      <c r="AI290" s="28">
        <f t="shared" si="127"/>
        <v>5425.6447999999991</v>
      </c>
      <c r="AJ290" s="28">
        <v>0</v>
      </c>
      <c r="AK290" s="42">
        <v>0.03</v>
      </c>
      <c r="AL290" s="28">
        <f t="shared" si="156"/>
        <v>162.76934399999996</v>
      </c>
      <c r="AM290" s="28">
        <f t="shared" si="157"/>
        <v>5588.4141439999994</v>
      </c>
      <c r="AN290" s="42">
        <v>0</v>
      </c>
      <c r="AO290" s="28">
        <f t="shared" si="128"/>
        <v>0</v>
      </c>
      <c r="AP290" s="28">
        <f t="shared" si="129"/>
        <v>5588.4141439999994</v>
      </c>
      <c r="AQ290" s="28">
        <f t="shared" si="155"/>
        <v>5600</v>
      </c>
      <c r="AR290" s="30" t="s">
        <v>59</v>
      </c>
      <c r="AS290" s="23"/>
      <c r="AT290" s="28"/>
      <c r="AU290" s="34"/>
      <c r="AV290" s="34"/>
      <c r="AW290" s="42"/>
      <c r="AX290" s="34"/>
      <c r="AY290" s="43"/>
      <c r="AZ290" s="34"/>
      <c r="BA290" s="34"/>
      <c r="BB290" s="34"/>
      <c r="BC290" s="42"/>
      <c r="BD290" s="34"/>
      <c r="BE290" s="34"/>
      <c r="BF290" s="43"/>
      <c r="BG290" s="34"/>
      <c r="BH290" s="34"/>
      <c r="BI290" s="120"/>
      <c r="BJ290" s="28">
        <f t="shared" si="152"/>
        <v>6720</v>
      </c>
    </row>
    <row r="291" spans="1:62" s="46" customFormat="1" ht="25.5" x14ac:dyDescent="0.25">
      <c r="A291" s="103">
        <v>273</v>
      </c>
      <c r="B291" s="51" t="s">
        <v>163</v>
      </c>
      <c r="C291" s="21" t="s">
        <v>61</v>
      </c>
      <c r="D291" s="22">
        <v>5</v>
      </c>
      <c r="E291" s="21">
        <v>49</v>
      </c>
      <c r="F291" s="23">
        <v>160</v>
      </c>
      <c r="G291" s="47">
        <f t="shared" si="122"/>
        <v>209</v>
      </c>
      <c r="H291" s="50">
        <f t="shared" si="153"/>
        <v>49</v>
      </c>
      <c r="I291" s="28">
        <f t="shared" si="158"/>
        <v>289.78750000000002</v>
      </c>
      <c r="J291" s="28">
        <f t="shared" si="144"/>
        <v>14199.587500000001</v>
      </c>
      <c r="K291" s="41">
        <v>15</v>
      </c>
      <c r="L291" s="28">
        <f t="shared" si="131"/>
        <v>946.63916666666671</v>
      </c>
      <c r="M291" s="28">
        <v>1329.64</v>
      </c>
      <c r="N291" s="42">
        <v>0.25</v>
      </c>
      <c r="O291" s="28">
        <f t="shared" si="132"/>
        <v>569.06979166666667</v>
      </c>
      <c r="P291" s="42">
        <v>1.54</v>
      </c>
      <c r="Q291" s="28">
        <f t="shared" si="133"/>
        <v>3505.4699166666669</v>
      </c>
      <c r="R291" s="28">
        <f t="shared" si="134"/>
        <v>6350.8188750000008</v>
      </c>
      <c r="S291" s="42">
        <v>0.03</v>
      </c>
      <c r="T291" s="28">
        <f t="shared" si="135"/>
        <v>190.52456625000002</v>
      </c>
      <c r="U291" s="28">
        <f t="shared" si="136"/>
        <v>6541.343441250001</v>
      </c>
      <c r="V291" s="42">
        <v>0</v>
      </c>
      <c r="W291" s="28">
        <f t="shared" si="137"/>
        <v>0</v>
      </c>
      <c r="X291" s="29">
        <f t="shared" si="138"/>
        <v>6541.343441250001</v>
      </c>
      <c r="Y291" s="29">
        <f t="shared" si="154"/>
        <v>6500</v>
      </c>
      <c r="Z291" s="29">
        <f t="shared" si="145"/>
        <v>7800</v>
      </c>
      <c r="AA291" s="23">
        <v>160</v>
      </c>
      <c r="AB291" s="28">
        <f t="shared" si="159"/>
        <v>18.399999999999999</v>
      </c>
      <c r="AC291" s="34"/>
      <c r="AD291" s="28">
        <f t="shared" si="124"/>
        <v>2944</v>
      </c>
      <c r="AE291" s="42">
        <v>0.27100000000000002</v>
      </c>
      <c r="AF291" s="28">
        <f t="shared" si="125"/>
        <v>797.82400000000007</v>
      </c>
      <c r="AG291" s="42">
        <v>0</v>
      </c>
      <c r="AH291" s="28">
        <f t="shared" si="126"/>
        <v>0</v>
      </c>
      <c r="AI291" s="28">
        <f t="shared" si="127"/>
        <v>3741.8240000000001</v>
      </c>
      <c r="AJ291" s="28">
        <v>0</v>
      </c>
      <c r="AK291" s="42">
        <v>0.03</v>
      </c>
      <c r="AL291" s="28">
        <f t="shared" si="156"/>
        <v>112.25471999999999</v>
      </c>
      <c r="AM291" s="28">
        <f t="shared" si="157"/>
        <v>3854.07872</v>
      </c>
      <c r="AN291" s="42">
        <v>0</v>
      </c>
      <c r="AO291" s="28">
        <f t="shared" si="128"/>
        <v>0</v>
      </c>
      <c r="AP291" s="28">
        <f t="shared" si="129"/>
        <v>3854.07872</v>
      </c>
      <c r="AQ291" s="28">
        <f t="shared" si="155"/>
        <v>3900</v>
      </c>
      <c r="AR291" s="30" t="s">
        <v>59</v>
      </c>
      <c r="AS291" s="23"/>
      <c r="AT291" s="28"/>
      <c r="AU291" s="34"/>
      <c r="AV291" s="34"/>
      <c r="AW291" s="42"/>
      <c r="AX291" s="34"/>
      <c r="AY291" s="43"/>
      <c r="AZ291" s="34"/>
      <c r="BA291" s="34"/>
      <c r="BB291" s="34"/>
      <c r="BC291" s="42"/>
      <c r="BD291" s="34"/>
      <c r="BE291" s="34"/>
      <c r="BF291" s="43"/>
      <c r="BG291" s="34"/>
      <c r="BH291" s="34"/>
      <c r="BI291" s="120"/>
      <c r="BJ291" s="28">
        <f t="shared" si="152"/>
        <v>4680</v>
      </c>
    </row>
    <row r="292" spans="1:62" s="46" customFormat="1" ht="15" x14ac:dyDescent="0.25">
      <c r="A292" s="103">
        <v>274</v>
      </c>
      <c r="B292" s="51" t="s">
        <v>440</v>
      </c>
      <c r="C292" s="21" t="s">
        <v>58</v>
      </c>
      <c r="D292" s="22">
        <v>2</v>
      </c>
      <c r="E292" s="21">
        <v>224</v>
      </c>
      <c r="F292" s="23">
        <v>440</v>
      </c>
      <c r="G292" s="47">
        <f t="shared" si="122"/>
        <v>664</v>
      </c>
      <c r="H292" s="50">
        <f t="shared" si="153"/>
        <v>224</v>
      </c>
      <c r="I292" s="28">
        <f t="shared" si="158"/>
        <v>289.78750000000002</v>
      </c>
      <c r="J292" s="28">
        <f t="shared" si="144"/>
        <v>64912.400000000009</v>
      </c>
      <c r="K292" s="41">
        <v>15</v>
      </c>
      <c r="L292" s="28">
        <f t="shared" si="131"/>
        <v>4327.4933333333338</v>
      </c>
      <c r="M292" s="28">
        <v>1407.85</v>
      </c>
      <c r="N292" s="42">
        <v>0.25</v>
      </c>
      <c r="O292" s="28">
        <f t="shared" si="132"/>
        <v>1433.8358333333335</v>
      </c>
      <c r="P292" s="42">
        <v>1.54</v>
      </c>
      <c r="Q292" s="28">
        <f t="shared" si="133"/>
        <v>8832.4287333333341</v>
      </c>
      <c r="R292" s="28">
        <f t="shared" si="134"/>
        <v>16001.607900000003</v>
      </c>
      <c r="S292" s="42">
        <v>0.03</v>
      </c>
      <c r="T292" s="28">
        <f t="shared" si="135"/>
        <v>480.04823700000009</v>
      </c>
      <c r="U292" s="28">
        <f t="shared" si="136"/>
        <v>16481.656137000002</v>
      </c>
      <c r="V292" s="42">
        <v>0</v>
      </c>
      <c r="W292" s="28">
        <f t="shared" si="137"/>
        <v>0</v>
      </c>
      <c r="X292" s="29">
        <f t="shared" si="138"/>
        <v>16481.656137000002</v>
      </c>
      <c r="Y292" s="29">
        <f t="shared" si="154"/>
        <v>16500</v>
      </c>
      <c r="Z292" s="29">
        <f t="shared" si="145"/>
        <v>19800</v>
      </c>
      <c r="AA292" s="23">
        <v>440</v>
      </c>
      <c r="AB292" s="28">
        <f t="shared" si="159"/>
        <v>18.399999999999999</v>
      </c>
      <c r="AC292" s="34"/>
      <c r="AD292" s="28">
        <f t="shared" si="124"/>
        <v>8095.9999999999991</v>
      </c>
      <c r="AE292" s="42">
        <v>0.27100000000000002</v>
      </c>
      <c r="AF292" s="28">
        <f t="shared" si="125"/>
        <v>2194.0160000000001</v>
      </c>
      <c r="AG292" s="42">
        <v>0</v>
      </c>
      <c r="AH292" s="28">
        <f t="shared" si="126"/>
        <v>0</v>
      </c>
      <c r="AI292" s="28">
        <f t="shared" si="127"/>
        <v>10290.016</v>
      </c>
      <c r="AJ292" s="28">
        <v>0</v>
      </c>
      <c r="AK292" s="42">
        <v>0.03</v>
      </c>
      <c r="AL292" s="28">
        <f t="shared" si="156"/>
        <v>308.70047999999997</v>
      </c>
      <c r="AM292" s="28">
        <f t="shared" si="157"/>
        <v>10598.716479999999</v>
      </c>
      <c r="AN292" s="42">
        <v>0</v>
      </c>
      <c r="AO292" s="28">
        <f t="shared" si="128"/>
        <v>0</v>
      </c>
      <c r="AP292" s="28">
        <f t="shared" si="129"/>
        <v>10598.716479999999</v>
      </c>
      <c r="AQ292" s="28">
        <f t="shared" si="155"/>
        <v>10600</v>
      </c>
      <c r="AR292" s="30" t="s">
        <v>59</v>
      </c>
      <c r="AS292" s="23"/>
      <c r="AT292" s="28"/>
      <c r="AU292" s="34"/>
      <c r="AV292" s="34"/>
      <c r="AW292" s="42"/>
      <c r="AX292" s="34"/>
      <c r="AY292" s="43"/>
      <c r="AZ292" s="34"/>
      <c r="BA292" s="34"/>
      <c r="BB292" s="34"/>
      <c r="BC292" s="42"/>
      <c r="BD292" s="34"/>
      <c r="BE292" s="34"/>
      <c r="BF292" s="43"/>
      <c r="BG292" s="34"/>
      <c r="BH292" s="34"/>
      <c r="BI292" s="120"/>
      <c r="BJ292" s="28">
        <f t="shared" si="152"/>
        <v>12720</v>
      </c>
    </row>
    <row r="293" spans="1:62" s="44" customFormat="1" ht="38.25" x14ac:dyDescent="0.25">
      <c r="A293" s="103">
        <v>275</v>
      </c>
      <c r="B293" s="51" t="s">
        <v>440</v>
      </c>
      <c r="C293" s="21" t="s">
        <v>430</v>
      </c>
      <c r="D293" s="21" t="s">
        <v>78</v>
      </c>
      <c r="E293" s="22">
        <v>190</v>
      </c>
      <c r="F293" s="40">
        <v>272</v>
      </c>
      <c r="G293" s="47">
        <f>E293+F293</f>
        <v>462</v>
      </c>
      <c r="H293" s="50">
        <f t="shared" si="153"/>
        <v>190</v>
      </c>
      <c r="I293" s="28">
        <f t="shared" si="158"/>
        <v>289.78750000000002</v>
      </c>
      <c r="J293" s="28">
        <f t="shared" si="144"/>
        <v>55059.625000000007</v>
      </c>
      <c r="K293" s="41">
        <v>15</v>
      </c>
      <c r="L293" s="28">
        <f t="shared" si="131"/>
        <v>3670.6416666666673</v>
      </c>
      <c r="M293" s="28">
        <v>1355.71</v>
      </c>
      <c r="N293" s="42">
        <v>0.25</v>
      </c>
      <c r="O293" s="28">
        <f t="shared" si="132"/>
        <v>1256.5879166666668</v>
      </c>
      <c r="P293" s="42">
        <v>1.54</v>
      </c>
      <c r="Q293" s="28">
        <f t="shared" si="133"/>
        <v>7740.5815666666676</v>
      </c>
      <c r="R293" s="28">
        <f t="shared" si="134"/>
        <v>14023.521150000002</v>
      </c>
      <c r="S293" s="42">
        <v>0.03</v>
      </c>
      <c r="T293" s="28">
        <f t="shared" si="135"/>
        <v>420.70563450000003</v>
      </c>
      <c r="U293" s="28">
        <f t="shared" si="136"/>
        <v>14444.226784500002</v>
      </c>
      <c r="V293" s="42">
        <v>0</v>
      </c>
      <c r="W293" s="28">
        <f t="shared" si="137"/>
        <v>0</v>
      </c>
      <c r="X293" s="29">
        <f t="shared" si="138"/>
        <v>14444.226784500002</v>
      </c>
      <c r="Y293" s="29">
        <f t="shared" si="154"/>
        <v>14400</v>
      </c>
      <c r="Z293" s="29">
        <f t="shared" si="145"/>
        <v>17280</v>
      </c>
      <c r="AA293" s="40">
        <v>272</v>
      </c>
      <c r="AB293" s="28">
        <f t="shared" si="159"/>
        <v>18.399999999999999</v>
      </c>
      <c r="AC293" s="37"/>
      <c r="AD293" s="28">
        <f t="shared" si="124"/>
        <v>5004.7999999999993</v>
      </c>
      <c r="AE293" s="42">
        <v>0.27100000000000002</v>
      </c>
      <c r="AF293" s="28">
        <f t="shared" si="125"/>
        <v>1356.3008</v>
      </c>
      <c r="AG293" s="42">
        <v>0</v>
      </c>
      <c r="AH293" s="28">
        <f t="shared" si="126"/>
        <v>0</v>
      </c>
      <c r="AI293" s="28">
        <f t="shared" si="127"/>
        <v>6361.1007999999993</v>
      </c>
      <c r="AJ293" s="28">
        <v>0</v>
      </c>
      <c r="AK293" s="42">
        <v>0.03</v>
      </c>
      <c r="AL293" s="28">
        <f t="shared" si="156"/>
        <v>190.83302399999997</v>
      </c>
      <c r="AM293" s="28">
        <f t="shared" si="157"/>
        <v>6551.9338239999988</v>
      </c>
      <c r="AN293" s="42">
        <v>0</v>
      </c>
      <c r="AO293" s="28">
        <f t="shared" si="128"/>
        <v>0</v>
      </c>
      <c r="AP293" s="28">
        <f t="shared" si="129"/>
        <v>6551.9338239999988</v>
      </c>
      <c r="AQ293" s="28">
        <f t="shared" si="155"/>
        <v>6600</v>
      </c>
      <c r="AR293" s="57"/>
      <c r="AS293" s="31"/>
      <c r="AT293" s="32"/>
      <c r="AU293" s="37"/>
      <c r="AV293" s="37"/>
      <c r="AW293" s="33"/>
      <c r="AX293" s="37"/>
      <c r="AY293" s="38"/>
      <c r="AZ293" s="37"/>
      <c r="BA293" s="37"/>
      <c r="BB293" s="37"/>
      <c r="BC293" s="33"/>
      <c r="BD293" s="37"/>
      <c r="BE293" s="37"/>
      <c r="BF293" s="38"/>
      <c r="BG293" s="37"/>
      <c r="BH293" s="37"/>
      <c r="BI293" s="120"/>
      <c r="BJ293" s="28">
        <f t="shared" si="152"/>
        <v>7920</v>
      </c>
    </row>
    <row r="294" spans="1:62" s="44" customFormat="1" ht="38.25" x14ac:dyDescent="0.25">
      <c r="A294" s="103">
        <v>276</v>
      </c>
      <c r="B294" s="51" t="s">
        <v>440</v>
      </c>
      <c r="C294" s="21" t="s">
        <v>431</v>
      </c>
      <c r="D294" s="21" t="s">
        <v>78</v>
      </c>
      <c r="E294" s="21">
        <v>120</v>
      </c>
      <c r="F294" s="23">
        <v>220</v>
      </c>
      <c r="G294" s="47">
        <f>E294+F294</f>
        <v>340</v>
      </c>
      <c r="H294" s="50">
        <f t="shared" si="153"/>
        <v>120</v>
      </c>
      <c r="I294" s="28">
        <f t="shared" si="158"/>
        <v>289.78750000000002</v>
      </c>
      <c r="J294" s="28">
        <f t="shared" si="144"/>
        <v>34774.5</v>
      </c>
      <c r="K294" s="41">
        <v>15</v>
      </c>
      <c r="L294" s="28">
        <f t="shared" si="131"/>
        <v>2318.3000000000002</v>
      </c>
      <c r="M294" s="28">
        <v>1355.71</v>
      </c>
      <c r="N294" s="42">
        <v>0.25</v>
      </c>
      <c r="O294" s="28">
        <f t="shared" si="132"/>
        <v>918.50250000000005</v>
      </c>
      <c r="P294" s="42">
        <v>1.54</v>
      </c>
      <c r="Q294" s="28">
        <f t="shared" si="133"/>
        <v>5657.9754000000003</v>
      </c>
      <c r="R294" s="28">
        <f t="shared" si="134"/>
        <v>10250.4879</v>
      </c>
      <c r="S294" s="42">
        <v>0.03</v>
      </c>
      <c r="T294" s="28">
        <f t="shared" si="135"/>
        <v>307.51463699999999</v>
      </c>
      <c r="U294" s="28">
        <f t="shared" si="136"/>
        <v>10558.002537</v>
      </c>
      <c r="V294" s="42">
        <v>0</v>
      </c>
      <c r="W294" s="28">
        <f t="shared" si="137"/>
        <v>0</v>
      </c>
      <c r="X294" s="29">
        <f t="shared" si="138"/>
        <v>10558.002537</v>
      </c>
      <c r="Y294" s="29">
        <f t="shared" si="154"/>
        <v>10600</v>
      </c>
      <c r="Z294" s="29">
        <f t="shared" si="145"/>
        <v>12720</v>
      </c>
      <c r="AA294" s="40">
        <v>220</v>
      </c>
      <c r="AB294" s="28">
        <f t="shared" si="159"/>
        <v>18.399999999999999</v>
      </c>
      <c r="AC294" s="37"/>
      <c r="AD294" s="28">
        <f t="shared" si="124"/>
        <v>4047.9999999999995</v>
      </c>
      <c r="AE294" s="42">
        <v>0.27100000000000002</v>
      </c>
      <c r="AF294" s="28">
        <f t="shared" si="125"/>
        <v>1097.008</v>
      </c>
      <c r="AG294" s="42">
        <v>0</v>
      </c>
      <c r="AH294" s="28">
        <f t="shared" si="126"/>
        <v>0</v>
      </c>
      <c r="AI294" s="28">
        <f t="shared" si="127"/>
        <v>5145.0079999999998</v>
      </c>
      <c r="AJ294" s="28">
        <v>0</v>
      </c>
      <c r="AK294" s="42">
        <v>0.03</v>
      </c>
      <c r="AL294" s="28">
        <f t="shared" si="156"/>
        <v>154.35023999999999</v>
      </c>
      <c r="AM294" s="28">
        <f t="shared" si="157"/>
        <v>5299.3582399999996</v>
      </c>
      <c r="AN294" s="42">
        <v>0</v>
      </c>
      <c r="AO294" s="28">
        <f t="shared" si="128"/>
        <v>0</v>
      </c>
      <c r="AP294" s="28">
        <f t="shared" si="129"/>
        <v>5299.3582399999996</v>
      </c>
      <c r="AQ294" s="28">
        <f t="shared" si="155"/>
        <v>5300</v>
      </c>
      <c r="AR294" s="57"/>
      <c r="AS294" s="31"/>
      <c r="AT294" s="32"/>
      <c r="AU294" s="37"/>
      <c r="AV294" s="37"/>
      <c r="AW294" s="33"/>
      <c r="AX294" s="37"/>
      <c r="AY294" s="38"/>
      <c r="AZ294" s="37"/>
      <c r="BA294" s="37"/>
      <c r="BB294" s="37"/>
      <c r="BC294" s="33"/>
      <c r="BD294" s="37"/>
      <c r="BE294" s="37"/>
      <c r="BF294" s="38"/>
      <c r="BG294" s="37"/>
      <c r="BH294" s="37"/>
      <c r="BI294" s="120"/>
      <c r="BJ294" s="28">
        <f t="shared" si="152"/>
        <v>6360</v>
      </c>
    </row>
    <row r="295" spans="1:62" s="44" customFormat="1" ht="25.5" x14ac:dyDescent="0.25">
      <c r="A295" s="103">
        <v>277</v>
      </c>
      <c r="B295" s="51" t="s">
        <v>440</v>
      </c>
      <c r="C295" s="21" t="s">
        <v>441</v>
      </c>
      <c r="D295" s="21" t="s">
        <v>78</v>
      </c>
      <c r="E295" s="21" t="s">
        <v>164</v>
      </c>
      <c r="F295" s="40">
        <v>136</v>
      </c>
      <c r="G295" s="47">
        <f>E295+F295</f>
        <v>246</v>
      </c>
      <c r="H295" s="50" t="str">
        <f t="shared" si="153"/>
        <v>110</v>
      </c>
      <c r="I295" s="28">
        <f t="shared" si="158"/>
        <v>289.78750000000002</v>
      </c>
      <c r="J295" s="28">
        <f t="shared" si="144"/>
        <v>31876.625000000004</v>
      </c>
      <c r="K295" s="41">
        <v>15</v>
      </c>
      <c r="L295" s="28">
        <f t="shared" si="131"/>
        <v>2125.1083333333336</v>
      </c>
      <c r="M295" s="28">
        <v>1329.64</v>
      </c>
      <c r="N295" s="42">
        <v>0.25</v>
      </c>
      <c r="O295" s="28">
        <f t="shared" si="132"/>
        <v>863.68708333333348</v>
      </c>
      <c r="P295" s="42">
        <v>1.54</v>
      </c>
      <c r="Q295" s="28">
        <f t="shared" si="133"/>
        <v>5320.3124333333344</v>
      </c>
      <c r="R295" s="28">
        <f t="shared" si="134"/>
        <v>9638.7478500000016</v>
      </c>
      <c r="S295" s="42">
        <v>0.03</v>
      </c>
      <c r="T295" s="28">
        <f t="shared" si="135"/>
        <v>289.16243550000002</v>
      </c>
      <c r="U295" s="28">
        <f t="shared" si="136"/>
        <v>9927.9102855000019</v>
      </c>
      <c r="V295" s="42">
        <v>0</v>
      </c>
      <c r="W295" s="28">
        <f t="shared" si="137"/>
        <v>0</v>
      </c>
      <c r="X295" s="29">
        <f t="shared" si="138"/>
        <v>9927.9102855000019</v>
      </c>
      <c r="Y295" s="29">
        <f t="shared" si="154"/>
        <v>9900</v>
      </c>
      <c r="Z295" s="29">
        <f t="shared" si="145"/>
        <v>11880</v>
      </c>
      <c r="AA295" s="40">
        <v>136</v>
      </c>
      <c r="AB295" s="28">
        <f t="shared" si="159"/>
        <v>18.399999999999999</v>
      </c>
      <c r="AC295" s="37"/>
      <c r="AD295" s="28">
        <f t="shared" si="124"/>
        <v>2502.3999999999996</v>
      </c>
      <c r="AE295" s="42">
        <v>0.27100000000000002</v>
      </c>
      <c r="AF295" s="28">
        <f t="shared" si="125"/>
        <v>678.15039999999999</v>
      </c>
      <c r="AG295" s="42">
        <v>0</v>
      </c>
      <c r="AH295" s="28">
        <f t="shared" si="126"/>
        <v>0</v>
      </c>
      <c r="AI295" s="28">
        <f t="shared" si="127"/>
        <v>3180.5503999999996</v>
      </c>
      <c r="AJ295" s="28">
        <v>0</v>
      </c>
      <c r="AK295" s="42">
        <v>0.03</v>
      </c>
      <c r="AL295" s="28">
        <f t="shared" si="156"/>
        <v>95.416511999999983</v>
      </c>
      <c r="AM295" s="28">
        <f t="shared" si="157"/>
        <v>3275.9669119999994</v>
      </c>
      <c r="AN295" s="42">
        <v>0</v>
      </c>
      <c r="AO295" s="28">
        <f t="shared" si="128"/>
        <v>0</v>
      </c>
      <c r="AP295" s="28">
        <f t="shared" si="129"/>
        <v>3275.9669119999994</v>
      </c>
      <c r="AQ295" s="28">
        <f t="shared" si="155"/>
        <v>3300</v>
      </c>
      <c r="AR295" s="57"/>
      <c r="AS295" s="31"/>
      <c r="AT295" s="32"/>
      <c r="AU295" s="37"/>
      <c r="AV295" s="37"/>
      <c r="AW295" s="33"/>
      <c r="AX295" s="37"/>
      <c r="AY295" s="38"/>
      <c r="AZ295" s="37"/>
      <c r="BA295" s="37"/>
      <c r="BB295" s="37"/>
      <c r="BC295" s="33"/>
      <c r="BD295" s="37"/>
      <c r="BE295" s="37"/>
      <c r="BF295" s="38"/>
      <c r="BG295" s="37"/>
      <c r="BH295" s="37"/>
      <c r="BI295" s="120"/>
      <c r="BJ295" s="28">
        <f t="shared" si="152"/>
        <v>3960</v>
      </c>
    </row>
    <row r="296" spans="1:62" s="46" customFormat="1" ht="15" x14ac:dyDescent="0.25">
      <c r="A296" s="103">
        <v>278</v>
      </c>
      <c r="B296" s="51" t="s">
        <v>440</v>
      </c>
      <c r="C296" s="21" t="s">
        <v>61</v>
      </c>
      <c r="D296" s="21" t="s">
        <v>73</v>
      </c>
      <c r="E296" s="21">
        <v>126</v>
      </c>
      <c r="F296" s="40">
        <v>184</v>
      </c>
      <c r="G296" s="47">
        <f t="shared" si="122"/>
        <v>310</v>
      </c>
      <c r="H296" s="50">
        <f t="shared" si="153"/>
        <v>126</v>
      </c>
      <c r="I296" s="28">
        <f t="shared" si="158"/>
        <v>289.78750000000002</v>
      </c>
      <c r="J296" s="28">
        <f t="shared" si="144"/>
        <v>36513.225000000006</v>
      </c>
      <c r="K296" s="41">
        <v>15</v>
      </c>
      <c r="L296" s="28">
        <f t="shared" si="131"/>
        <v>2434.2150000000006</v>
      </c>
      <c r="M296" s="28">
        <v>1329.64</v>
      </c>
      <c r="N296" s="42">
        <v>0.25</v>
      </c>
      <c r="O296" s="28">
        <f t="shared" si="132"/>
        <v>940.96375000000012</v>
      </c>
      <c r="P296" s="42">
        <v>1.54</v>
      </c>
      <c r="Q296" s="28">
        <f t="shared" si="133"/>
        <v>5796.3367000000007</v>
      </c>
      <c r="R296" s="28">
        <f t="shared" si="134"/>
        <v>10501.155450000002</v>
      </c>
      <c r="S296" s="42">
        <v>0.03</v>
      </c>
      <c r="T296" s="28">
        <f t="shared" si="135"/>
        <v>315.03466350000002</v>
      </c>
      <c r="U296" s="28">
        <f t="shared" si="136"/>
        <v>10816.190113500003</v>
      </c>
      <c r="V296" s="42">
        <v>0</v>
      </c>
      <c r="W296" s="28">
        <f t="shared" si="137"/>
        <v>0</v>
      </c>
      <c r="X296" s="29">
        <f t="shared" si="138"/>
        <v>10816.190113500003</v>
      </c>
      <c r="Y296" s="29">
        <f t="shared" si="154"/>
        <v>10800</v>
      </c>
      <c r="Z296" s="29">
        <f t="shared" si="145"/>
        <v>12960</v>
      </c>
      <c r="AA296" s="23" t="s">
        <v>290</v>
      </c>
      <c r="AB296" s="28">
        <f t="shared" si="159"/>
        <v>18.399999999999999</v>
      </c>
      <c r="AC296" s="34"/>
      <c r="AD296" s="28">
        <f t="shared" si="124"/>
        <v>3385.6</v>
      </c>
      <c r="AE296" s="42">
        <v>0.27100000000000002</v>
      </c>
      <c r="AF296" s="28">
        <f t="shared" si="125"/>
        <v>917.49760000000003</v>
      </c>
      <c r="AG296" s="42">
        <v>0</v>
      </c>
      <c r="AH296" s="28">
        <f t="shared" si="126"/>
        <v>0</v>
      </c>
      <c r="AI296" s="28">
        <f t="shared" si="127"/>
        <v>4303.0976000000001</v>
      </c>
      <c r="AJ296" s="28">
        <v>0</v>
      </c>
      <c r="AK296" s="42">
        <v>0.03</v>
      </c>
      <c r="AL296" s="28">
        <f t="shared" si="156"/>
        <v>129.092928</v>
      </c>
      <c r="AM296" s="28">
        <f t="shared" si="157"/>
        <v>4432.1905280000001</v>
      </c>
      <c r="AN296" s="42">
        <v>0</v>
      </c>
      <c r="AO296" s="28">
        <f t="shared" si="128"/>
        <v>0</v>
      </c>
      <c r="AP296" s="28">
        <f t="shared" si="129"/>
        <v>4432.1905280000001</v>
      </c>
      <c r="AQ296" s="28">
        <f t="shared" si="155"/>
        <v>4400</v>
      </c>
      <c r="AR296" s="30" t="s">
        <v>59</v>
      </c>
      <c r="AS296" s="23"/>
      <c r="AT296" s="28"/>
      <c r="AU296" s="34"/>
      <c r="AV296" s="34"/>
      <c r="AW296" s="42"/>
      <c r="AX296" s="34"/>
      <c r="AY296" s="43"/>
      <c r="AZ296" s="34"/>
      <c r="BA296" s="34"/>
      <c r="BB296" s="34"/>
      <c r="BC296" s="42"/>
      <c r="BD296" s="34"/>
      <c r="BE296" s="34"/>
      <c r="BF296" s="43"/>
      <c r="BG296" s="34"/>
      <c r="BH296" s="34"/>
      <c r="BI296" s="120"/>
      <c r="BJ296" s="28">
        <f t="shared" si="152"/>
        <v>5280</v>
      </c>
    </row>
    <row r="297" spans="1:62" s="46" customFormat="1" ht="15" x14ac:dyDescent="0.25">
      <c r="A297" s="103">
        <v>279</v>
      </c>
      <c r="B297" s="51" t="s">
        <v>440</v>
      </c>
      <c r="C297" s="21" t="s">
        <v>61</v>
      </c>
      <c r="D297" s="21" t="s">
        <v>74</v>
      </c>
      <c r="E297" s="21">
        <v>126</v>
      </c>
      <c r="F297" s="40">
        <v>184</v>
      </c>
      <c r="G297" s="47">
        <f t="shared" si="122"/>
        <v>310</v>
      </c>
      <c r="H297" s="50">
        <f t="shared" si="153"/>
        <v>126</v>
      </c>
      <c r="I297" s="28">
        <f t="shared" si="158"/>
        <v>289.78750000000002</v>
      </c>
      <c r="J297" s="28">
        <f t="shared" si="144"/>
        <v>36513.225000000006</v>
      </c>
      <c r="K297" s="41">
        <v>15</v>
      </c>
      <c r="L297" s="28">
        <f t="shared" si="131"/>
        <v>2434.2150000000006</v>
      </c>
      <c r="M297" s="28">
        <v>1329.64</v>
      </c>
      <c r="N297" s="42">
        <v>0.25</v>
      </c>
      <c r="O297" s="28">
        <f t="shared" si="132"/>
        <v>940.96375000000012</v>
      </c>
      <c r="P297" s="42">
        <v>1.54</v>
      </c>
      <c r="Q297" s="28">
        <f t="shared" si="133"/>
        <v>5796.3367000000007</v>
      </c>
      <c r="R297" s="28">
        <f t="shared" si="134"/>
        <v>10501.155450000002</v>
      </c>
      <c r="S297" s="42">
        <v>0.03</v>
      </c>
      <c r="T297" s="28">
        <f t="shared" si="135"/>
        <v>315.03466350000002</v>
      </c>
      <c r="U297" s="28">
        <f t="shared" si="136"/>
        <v>10816.190113500003</v>
      </c>
      <c r="V297" s="42">
        <v>0</v>
      </c>
      <c r="W297" s="28">
        <f t="shared" si="137"/>
        <v>0</v>
      </c>
      <c r="X297" s="29">
        <f t="shared" si="138"/>
        <v>10816.190113500003</v>
      </c>
      <c r="Y297" s="29">
        <f t="shared" si="154"/>
        <v>10800</v>
      </c>
      <c r="Z297" s="29">
        <f t="shared" si="145"/>
        <v>12960</v>
      </c>
      <c r="AA297" s="23" t="s">
        <v>290</v>
      </c>
      <c r="AB297" s="28">
        <f t="shared" si="159"/>
        <v>18.399999999999999</v>
      </c>
      <c r="AC297" s="34"/>
      <c r="AD297" s="28">
        <f t="shared" si="124"/>
        <v>3385.6</v>
      </c>
      <c r="AE297" s="42">
        <v>0.27100000000000002</v>
      </c>
      <c r="AF297" s="28">
        <f t="shared" si="125"/>
        <v>917.49760000000003</v>
      </c>
      <c r="AG297" s="42">
        <v>0</v>
      </c>
      <c r="AH297" s="28">
        <f t="shared" si="126"/>
        <v>0</v>
      </c>
      <c r="AI297" s="28">
        <f t="shared" si="127"/>
        <v>4303.0976000000001</v>
      </c>
      <c r="AJ297" s="28">
        <v>0</v>
      </c>
      <c r="AK297" s="42">
        <v>0.03</v>
      </c>
      <c r="AL297" s="28">
        <f t="shared" si="156"/>
        <v>129.092928</v>
      </c>
      <c r="AM297" s="28">
        <f t="shared" si="157"/>
        <v>4432.1905280000001</v>
      </c>
      <c r="AN297" s="42">
        <v>0</v>
      </c>
      <c r="AO297" s="28">
        <f t="shared" si="128"/>
        <v>0</v>
      </c>
      <c r="AP297" s="28">
        <f t="shared" si="129"/>
        <v>4432.1905280000001</v>
      </c>
      <c r="AQ297" s="28">
        <f t="shared" si="155"/>
        <v>4400</v>
      </c>
      <c r="AR297" s="30" t="s">
        <v>59</v>
      </c>
      <c r="AS297" s="23"/>
      <c r="AT297" s="28"/>
      <c r="AU297" s="34"/>
      <c r="AV297" s="34"/>
      <c r="AW297" s="42"/>
      <c r="AX297" s="34"/>
      <c r="AY297" s="43"/>
      <c r="AZ297" s="34"/>
      <c r="BA297" s="34"/>
      <c r="BB297" s="34"/>
      <c r="BC297" s="42"/>
      <c r="BD297" s="34"/>
      <c r="BE297" s="34"/>
      <c r="BF297" s="43"/>
      <c r="BG297" s="34"/>
      <c r="BH297" s="34"/>
      <c r="BI297" s="120"/>
      <c r="BJ297" s="28">
        <f t="shared" si="152"/>
        <v>5280</v>
      </c>
    </row>
    <row r="298" spans="1:62" s="46" customFormat="1" ht="15" x14ac:dyDescent="0.25">
      <c r="A298" s="103">
        <v>280</v>
      </c>
      <c r="B298" s="51" t="s">
        <v>165</v>
      </c>
      <c r="C298" s="21" t="s">
        <v>58</v>
      </c>
      <c r="D298" s="21" t="s">
        <v>63</v>
      </c>
      <c r="E298" s="21">
        <v>240</v>
      </c>
      <c r="F298" s="23">
        <v>576</v>
      </c>
      <c r="G298" s="47">
        <f t="shared" si="122"/>
        <v>816</v>
      </c>
      <c r="H298" s="50">
        <f t="shared" si="153"/>
        <v>240</v>
      </c>
      <c r="I298" s="28">
        <f t="shared" si="158"/>
        <v>289.78750000000002</v>
      </c>
      <c r="J298" s="28">
        <f t="shared" si="144"/>
        <v>69549</v>
      </c>
      <c r="K298" s="41">
        <v>15</v>
      </c>
      <c r="L298" s="28">
        <f t="shared" si="131"/>
        <v>4636.6000000000004</v>
      </c>
      <c r="M298" s="28">
        <v>1433.92</v>
      </c>
      <c r="N298" s="42">
        <v>0.25</v>
      </c>
      <c r="O298" s="28">
        <f t="shared" si="132"/>
        <v>1517.63</v>
      </c>
      <c r="P298" s="42">
        <v>1.54</v>
      </c>
      <c r="Q298" s="28">
        <f t="shared" si="133"/>
        <v>9348.6008000000002</v>
      </c>
      <c r="R298" s="28">
        <f t="shared" si="134"/>
        <v>16936.750800000002</v>
      </c>
      <c r="S298" s="42">
        <v>0.03</v>
      </c>
      <c r="T298" s="28">
        <f t="shared" si="135"/>
        <v>508.10252400000002</v>
      </c>
      <c r="U298" s="28">
        <f t="shared" si="136"/>
        <v>17444.853324000003</v>
      </c>
      <c r="V298" s="42">
        <v>0</v>
      </c>
      <c r="W298" s="28">
        <f t="shared" si="137"/>
        <v>0</v>
      </c>
      <c r="X298" s="29">
        <f t="shared" si="138"/>
        <v>17444.853324000003</v>
      </c>
      <c r="Y298" s="29">
        <f t="shared" si="154"/>
        <v>17400</v>
      </c>
      <c r="Z298" s="29">
        <f t="shared" si="145"/>
        <v>20880</v>
      </c>
      <c r="AA298" s="23">
        <v>576</v>
      </c>
      <c r="AB298" s="28">
        <f t="shared" si="159"/>
        <v>18.399999999999999</v>
      </c>
      <c r="AC298" s="34"/>
      <c r="AD298" s="28">
        <f t="shared" si="124"/>
        <v>10598.4</v>
      </c>
      <c r="AE298" s="42">
        <v>0.27100000000000002</v>
      </c>
      <c r="AF298" s="28">
        <f t="shared" si="125"/>
        <v>2872.1664000000001</v>
      </c>
      <c r="AG298" s="42">
        <v>0</v>
      </c>
      <c r="AH298" s="28">
        <f t="shared" si="126"/>
        <v>0</v>
      </c>
      <c r="AI298" s="28">
        <f t="shared" si="127"/>
        <v>13470.5664</v>
      </c>
      <c r="AJ298" s="28">
        <v>0</v>
      </c>
      <c r="AK298" s="42">
        <v>0.03</v>
      </c>
      <c r="AL298" s="28">
        <f t="shared" si="156"/>
        <v>404.11699199999998</v>
      </c>
      <c r="AM298" s="28">
        <f t="shared" si="157"/>
        <v>13874.683391999999</v>
      </c>
      <c r="AN298" s="42">
        <v>0</v>
      </c>
      <c r="AO298" s="28">
        <f t="shared" si="128"/>
        <v>0</v>
      </c>
      <c r="AP298" s="28">
        <f t="shared" si="129"/>
        <v>13874.683391999999</v>
      </c>
      <c r="AQ298" s="28">
        <f t="shared" si="155"/>
        <v>13900</v>
      </c>
      <c r="AR298" s="30" t="s">
        <v>59</v>
      </c>
      <c r="AS298" s="23"/>
      <c r="AT298" s="28"/>
      <c r="AU298" s="34"/>
      <c r="AV298" s="34"/>
      <c r="AW298" s="42"/>
      <c r="AX298" s="34"/>
      <c r="AY298" s="43"/>
      <c r="AZ298" s="34"/>
      <c r="BA298" s="34"/>
      <c r="BB298" s="34"/>
      <c r="BC298" s="42"/>
      <c r="BD298" s="34"/>
      <c r="BE298" s="34"/>
      <c r="BF298" s="43"/>
      <c r="BG298" s="34"/>
      <c r="BH298" s="34"/>
      <c r="BI298" s="120"/>
      <c r="BJ298" s="28">
        <f t="shared" si="152"/>
        <v>16680</v>
      </c>
    </row>
    <row r="299" spans="1:62" s="46" customFormat="1" ht="15" x14ac:dyDescent="0.25">
      <c r="A299" s="103">
        <v>281</v>
      </c>
      <c r="B299" s="51" t="s">
        <v>165</v>
      </c>
      <c r="C299" s="21" t="s">
        <v>60</v>
      </c>
      <c r="D299" s="21" t="s">
        <v>63</v>
      </c>
      <c r="E299" s="21">
        <v>120</v>
      </c>
      <c r="F299" s="23">
        <v>344</v>
      </c>
      <c r="G299" s="47">
        <f t="shared" si="122"/>
        <v>464</v>
      </c>
      <c r="H299" s="50">
        <f t="shared" si="153"/>
        <v>120</v>
      </c>
      <c r="I299" s="28">
        <f t="shared" si="158"/>
        <v>289.78750000000002</v>
      </c>
      <c r="J299" s="28">
        <f t="shared" si="144"/>
        <v>34774.5</v>
      </c>
      <c r="K299" s="41">
        <v>15</v>
      </c>
      <c r="L299" s="28">
        <f t="shared" si="131"/>
        <v>2318.3000000000002</v>
      </c>
      <c r="M299" s="28">
        <v>1381.78</v>
      </c>
      <c r="N299" s="42">
        <v>0.25</v>
      </c>
      <c r="O299" s="28">
        <f t="shared" si="132"/>
        <v>925.02</v>
      </c>
      <c r="P299" s="42">
        <v>1.54</v>
      </c>
      <c r="Q299" s="28">
        <f t="shared" si="133"/>
        <v>5698.1232</v>
      </c>
      <c r="R299" s="28">
        <f t="shared" si="134"/>
        <v>10323.2232</v>
      </c>
      <c r="S299" s="42">
        <v>0.03</v>
      </c>
      <c r="T299" s="28">
        <f t="shared" si="135"/>
        <v>309.69669599999997</v>
      </c>
      <c r="U299" s="28">
        <f t="shared" si="136"/>
        <v>10632.919895999999</v>
      </c>
      <c r="V299" s="42">
        <v>0</v>
      </c>
      <c r="W299" s="28">
        <f t="shared" si="137"/>
        <v>0</v>
      </c>
      <c r="X299" s="29">
        <f t="shared" si="138"/>
        <v>10632.919895999999</v>
      </c>
      <c r="Y299" s="29">
        <f t="shared" si="154"/>
        <v>10600</v>
      </c>
      <c r="Z299" s="29">
        <f t="shared" si="145"/>
        <v>12720</v>
      </c>
      <c r="AA299" s="23">
        <v>344</v>
      </c>
      <c r="AB299" s="28">
        <f t="shared" si="159"/>
        <v>18.399999999999999</v>
      </c>
      <c r="AC299" s="34"/>
      <c r="AD299" s="28">
        <f t="shared" si="124"/>
        <v>6329.5999999999995</v>
      </c>
      <c r="AE299" s="42">
        <v>0.27100000000000002</v>
      </c>
      <c r="AF299" s="28">
        <f t="shared" si="125"/>
        <v>1715.3216</v>
      </c>
      <c r="AG299" s="42">
        <v>0</v>
      </c>
      <c r="AH299" s="28">
        <f t="shared" si="126"/>
        <v>0</v>
      </c>
      <c r="AI299" s="28">
        <f t="shared" si="127"/>
        <v>8044.9215999999997</v>
      </c>
      <c r="AJ299" s="28">
        <v>0</v>
      </c>
      <c r="AK299" s="42">
        <v>0.03</v>
      </c>
      <c r="AL299" s="28">
        <f t="shared" si="156"/>
        <v>241.34764799999999</v>
      </c>
      <c r="AM299" s="28">
        <f t="shared" si="157"/>
        <v>8286.2692480000005</v>
      </c>
      <c r="AN299" s="42">
        <v>0</v>
      </c>
      <c r="AO299" s="28">
        <f t="shared" si="128"/>
        <v>0</v>
      </c>
      <c r="AP299" s="28">
        <f t="shared" si="129"/>
        <v>8286.2692480000005</v>
      </c>
      <c r="AQ299" s="28">
        <f t="shared" si="155"/>
        <v>8300</v>
      </c>
      <c r="AR299" s="30" t="s">
        <v>59</v>
      </c>
      <c r="AS299" s="23"/>
      <c r="AT299" s="28"/>
      <c r="AU299" s="34"/>
      <c r="AV299" s="34"/>
      <c r="AW299" s="42"/>
      <c r="AX299" s="34"/>
      <c r="AY299" s="43"/>
      <c r="AZ299" s="34"/>
      <c r="BA299" s="34"/>
      <c r="BB299" s="34"/>
      <c r="BC299" s="42"/>
      <c r="BD299" s="34"/>
      <c r="BE299" s="34"/>
      <c r="BF299" s="43"/>
      <c r="BG299" s="34"/>
      <c r="BH299" s="34"/>
      <c r="BI299" s="120"/>
      <c r="BJ299" s="28">
        <f t="shared" si="152"/>
        <v>9960</v>
      </c>
    </row>
    <row r="300" spans="1:62" s="46" customFormat="1" ht="15" x14ac:dyDescent="0.25">
      <c r="A300" s="103">
        <v>282</v>
      </c>
      <c r="B300" s="51" t="s">
        <v>166</v>
      </c>
      <c r="C300" s="21" t="s">
        <v>58</v>
      </c>
      <c r="D300" s="22">
        <v>2</v>
      </c>
      <c r="E300" s="21">
        <v>144</v>
      </c>
      <c r="F300" s="23">
        <v>528</v>
      </c>
      <c r="G300" s="47">
        <f t="shared" si="122"/>
        <v>672</v>
      </c>
      <c r="H300" s="50">
        <f t="shared" si="153"/>
        <v>144</v>
      </c>
      <c r="I300" s="28">
        <f t="shared" si="158"/>
        <v>289.78750000000002</v>
      </c>
      <c r="J300" s="28">
        <f t="shared" si="144"/>
        <v>41729.4</v>
      </c>
      <c r="K300" s="41">
        <v>15</v>
      </c>
      <c r="L300" s="28">
        <f t="shared" si="131"/>
        <v>2781.96</v>
      </c>
      <c r="M300" s="28">
        <v>1433.92</v>
      </c>
      <c r="N300" s="42">
        <v>0.25</v>
      </c>
      <c r="O300" s="28">
        <f t="shared" si="132"/>
        <v>1053.97</v>
      </c>
      <c r="P300" s="42">
        <v>1.54</v>
      </c>
      <c r="Q300" s="28">
        <f t="shared" si="133"/>
        <v>6492.4552000000003</v>
      </c>
      <c r="R300" s="28">
        <f t="shared" si="134"/>
        <v>11762.305200000001</v>
      </c>
      <c r="S300" s="42">
        <v>0.03</v>
      </c>
      <c r="T300" s="28">
        <f t="shared" si="135"/>
        <v>352.86915600000003</v>
      </c>
      <c r="U300" s="28">
        <f t="shared" si="136"/>
        <v>12115.174356000001</v>
      </c>
      <c r="V300" s="42">
        <v>0</v>
      </c>
      <c r="W300" s="28">
        <f t="shared" si="137"/>
        <v>0</v>
      </c>
      <c r="X300" s="29">
        <f t="shared" si="138"/>
        <v>12115.174356000001</v>
      </c>
      <c r="Y300" s="29">
        <f t="shared" si="154"/>
        <v>12100</v>
      </c>
      <c r="Z300" s="29">
        <f t="shared" si="145"/>
        <v>14520</v>
      </c>
      <c r="AA300" s="23">
        <v>528</v>
      </c>
      <c r="AB300" s="28">
        <f t="shared" si="159"/>
        <v>18.399999999999999</v>
      </c>
      <c r="AC300" s="34"/>
      <c r="AD300" s="28">
        <f t="shared" si="124"/>
        <v>9715.1999999999989</v>
      </c>
      <c r="AE300" s="42">
        <v>0.27100000000000002</v>
      </c>
      <c r="AF300" s="28">
        <f t="shared" si="125"/>
        <v>2632.8191999999999</v>
      </c>
      <c r="AG300" s="42">
        <v>0</v>
      </c>
      <c r="AH300" s="28">
        <f t="shared" si="126"/>
        <v>0</v>
      </c>
      <c r="AI300" s="28">
        <f t="shared" si="127"/>
        <v>12348.019199999999</v>
      </c>
      <c r="AJ300" s="28">
        <v>0</v>
      </c>
      <c r="AK300" s="42">
        <v>0.03</v>
      </c>
      <c r="AL300" s="28">
        <f t="shared" si="156"/>
        <v>370.44057599999996</v>
      </c>
      <c r="AM300" s="28">
        <f t="shared" si="157"/>
        <v>12718.459776</v>
      </c>
      <c r="AN300" s="42">
        <v>0</v>
      </c>
      <c r="AO300" s="28">
        <f t="shared" si="128"/>
        <v>0</v>
      </c>
      <c r="AP300" s="28">
        <f t="shared" si="129"/>
        <v>12718.459776</v>
      </c>
      <c r="AQ300" s="28">
        <f t="shared" si="155"/>
        <v>12700</v>
      </c>
      <c r="AR300" s="30" t="s">
        <v>59</v>
      </c>
      <c r="AS300" s="23"/>
      <c r="AT300" s="28"/>
      <c r="AU300" s="34"/>
      <c r="AV300" s="34"/>
      <c r="AW300" s="42"/>
      <c r="AX300" s="34"/>
      <c r="AY300" s="43"/>
      <c r="AZ300" s="34"/>
      <c r="BA300" s="34"/>
      <c r="BB300" s="34"/>
      <c r="BC300" s="42"/>
      <c r="BD300" s="34"/>
      <c r="BE300" s="34"/>
      <c r="BF300" s="43"/>
      <c r="BG300" s="34"/>
      <c r="BH300" s="34"/>
      <c r="BI300" s="120"/>
      <c r="BJ300" s="28">
        <f t="shared" si="152"/>
        <v>15240</v>
      </c>
    </row>
    <row r="301" spans="1:62" s="46" customFormat="1" ht="15" x14ac:dyDescent="0.25">
      <c r="A301" s="103">
        <v>283</v>
      </c>
      <c r="B301" s="51" t="s">
        <v>166</v>
      </c>
      <c r="C301" s="21" t="s">
        <v>60</v>
      </c>
      <c r="D301" s="22">
        <v>2</v>
      </c>
      <c r="E301" s="21">
        <v>80</v>
      </c>
      <c r="F301" s="23">
        <v>256</v>
      </c>
      <c r="G301" s="47">
        <f t="shared" si="122"/>
        <v>336</v>
      </c>
      <c r="H301" s="50">
        <f t="shared" si="153"/>
        <v>80</v>
      </c>
      <c r="I301" s="28">
        <f t="shared" si="158"/>
        <v>289.78750000000002</v>
      </c>
      <c r="J301" s="28">
        <f t="shared" si="144"/>
        <v>23183</v>
      </c>
      <c r="K301" s="41">
        <v>15</v>
      </c>
      <c r="L301" s="28">
        <f t="shared" si="131"/>
        <v>1545.5333333333333</v>
      </c>
      <c r="M301" s="28">
        <v>1355.71</v>
      </c>
      <c r="N301" s="42">
        <v>0.25</v>
      </c>
      <c r="O301" s="28">
        <f t="shared" si="132"/>
        <v>725.31083333333333</v>
      </c>
      <c r="P301" s="42">
        <v>1.54</v>
      </c>
      <c r="Q301" s="28">
        <f t="shared" si="133"/>
        <v>4467.9147333333331</v>
      </c>
      <c r="R301" s="28">
        <f t="shared" si="134"/>
        <v>8094.4688999999998</v>
      </c>
      <c r="S301" s="42">
        <v>0.03</v>
      </c>
      <c r="T301" s="28">
        <f t="shared" si="135"/>
        <v>242.83406699999998</v>
      </c>
      <c r="U301" s="28">
        <f t="shared" si="136"/>
        <v>8337.3029669999996</v>
      </c>
      <c r="V301" s="42">
        <v>0</v>
      </c>
      <c r="W301" s="28">
        <f t="shared" si="137"/>
        <v>0</v>
      </c>
      <c r="X301" s="29">
        <f t="shared" si="138"/>
        <v>8337.3029669999996</v>
      </c>
      <c r="Y301" s="29">
        <f t="shared" si="154"/>
        <v>8300</v>
      </c>
      <c r="Z301" s="29">
        <f t="shared" si="145"/>
        <v>9960</v>
      </c>
      <c r="AA301" s="23">
        <v>256</v>
      </c>
      <c r="AB301" s="28">
        <f t="shared" si="159"/>
        <v>18.399999999999999</v>
      </c>
      <c r="AC301" s="34"/>
      <c r="AD301" s="28">
        <f t="shared" si="124"/>
        <v>4710.3999999999996</v>
      </c>
      <c r="AE301" s="42">
        <v>0.27100000000000002</v>
      </c>
      <c r="AF301" s="28">
        <f t="shared" si="125"/>
        <v>1276.5183999999999</v>
      </c>
      <c r="AG301" s="42">
        <v>0</v>
      </c>
      <c r="AH301" s="28">
        <f t="shared" si="126"/>
        <v>0</v>
      </c>
      <c r="AI301" s="28">
        <f t="shared" si="127"/>
        <v>5986.9183999999996</v>
      </c>
      <c r="AJ301" s="28">
        <v>0</v>
      </c>
      <c r="AK301" s="42">
        <v>0.03</v>
      </c>
      <c r="AL301" s="28">
        <f t="shared" si="156"/>
        <v>179.60755199999997</v>
      </c>
      <c r="AM301" s="28">
        <f t="shared" si="157"/>
        <v>6166.525952</v>
      </c>
      <c r="AN301" s="42">
        <v>0</v>
      </c>
      <c r="AO301" s="28">
        <f t="shared" si="128"/>
        <v>0</v>
      </c>
      <c r="AP301" s="28">
        <f t="shared" si="129"/>
        <v>6166.525952</v>
      </c>
      <c r="AQ301" s="28">
        <f t="shared" si="155"/>
        <v>6200</v>
      </c>
      <c r="AR301" s="30" t="s">
        <v>59</v>
      </c>
      <c r="AS301" s="23"/>
      <c r="AT301" s="28"/>
      <c r="AU301" s="34"/>
      <c r="AV301" s="34"/>
      <c r="AW301" s="42"/>
      <c r="AX301" s="34"/>
      <c r="AY301" s="43"/>
      <c r="AZ301" s="34"/>
      <c r="BA301" s="34"/>
      <c r="BB301" s="34"/>
      <c r="BC301" s="42"/>
      <c r="BD301" s="34"/>
      <c r="BE301" s="34"/>
      <c r="BF301" s="43"/>
      <c r="BG301" s="34"/>
      <c r="BH301" s="34"/>
      <c r="BI301" s="120"/>
      <c r="BJ301" s="28">
        <f t="shared" si="152"/>
        <v>7440</v>
      </c>
    </row>
    <row r="302" spans="1:62" s="46" customFormat="1" ht="25.5" x14ac:dyDescent="0.25">
      <c r="A302" s="103">
        <v>284</v>
      </c>
      <c r="B302" s="51" t="s">
        <v>166</v>
      </c>
      <c r="C302" s="21" t="s">
        <v>490</v>
      </c>
      <c r="D302" s="22">
        <v>2</v>
      </c>
      <c r="E302" s="21">
        <v>48</v>
      </c>
      <c r="F302" s="23">
        <v>88</v>
      </c>
      <c r="G302" s="47">
        <f t="shared" si="122"/>
        <v>136</v>
      </c>
      <c r="H302" s="50">
        <f t="shared" si="153"/>
        <v>48</v>
      </c>
      <c r="I302" s="28">
        <f t="shared" si="158"/>
        <v>289.78750000000002</v>
      </c>
      <c r="J302" s="28">
        <f t="shared" si="144"/>
        <v>13909.800000000001</v>
      </c>
      <c r="K302" s="41">
        <v>15</v>
      </c>
      <c r="L302" s="28">
        <f t="shared" si="131"/>
        <v>927.32</v>
      </c>
      <c r="M302" s="28">
        <v>1303.57</v>
      </c>
      <c r="N302" s="42">
        <v>0.25</v>
      </c>
      <c r="O302" s="28">
        <f t="shared" si="132"/>
        <v>557.72249999999997</v>
      </c>
      <c r="P302" s="42">
        <v>1.54</v>
      </c>
      <c r="Q302" s="28">
        <f t="shared" si="133"/>
        <v>3435.5706</v>
      </c>
      <c r="R302" s="28">
        <f t="shared" si="134"/>
        <v>6224.1831000000002</v>
      </c>
      <c r="S302" s="42">
        <v>0.03</v>
      </c>
      <c r="T302" s="28">
        <f t="shared" si="135"/>
        <v>186.725493</v>
      </c>
      <c r="U302" s="28">
        <f t="shared" si="136"/>
        <v>6410.9085930000001</v>
      </c>
      <c r="V302" s="42">
        <v>0</v>
      </c>
      <c r="W302" s="28">
        <f t="shared" si="137"/>
        <v>0</v>
      </c>
      <c r="X302" s="29">
        <f t="shared" si="138"/>
        <v>6410.9085930000001</v>
      </c>
      <c r="Y302" s="29">
        <f t="shared" si="154"/>
        <v>6400</v>
      </c>
      <c r="Z302" s="29">
        <f t="shared" si="145"/>
        <v>7680</v>
      </c>
      <c r="AA302" s="23">
        <v>88</v>
      </c>
      <c r="AB302" s="28">
        <f t="shared" si="159"/>
        <v>18.399999999999999</v>
      </c>
      <c r="AC302" s="34"/>
      <c r="AD302" s="28">
        <f t="shared" si="124"/>
        <v>1619.1999999999998</v>
      </c>
      <c r="AE302" s="42">
        <v>0.27100000000000002</v>
      </c>
      <c r="AF302" s="28">
        <f t="shared" si="125"/>
        <v>438.8032</v>
      </c>
      <c r="AG302" s="42">
        <v>0</v>
      </c>
      <c r="AH302" s="28">
        <f t="shared" si="126"/>
        <v>0</v>
      </c>
      <c r="AI302" s="28">
        <f t="shared" si="127"/>
        <v>2058.0031999999997</v>
      </c>
      <c r="AJ302" s="28">
        <v>0</v>
      </c>
      <c r="AK302" s="42">
        <v>0.03</v>
      </c>
      <c r="AL302" s="28">
        <f t="shared" si="156"/>
        <v>61.740095999999987</v>
      </c>
      <c r="AM302" s="28">
        <f t="shared" si="157"/>
        <v>2119.7432959999996</v>
      </c>
      <c r="AN302" s="42">
        <v>0</v>
      </c>
      <c r="AO302" s="28">
        <f t="shared" si="128"/>
        <v>0</v>
      </c>
      <c r="AP302" s="28">
        <f t="shared" si="129"/>
        <v>2119.7432959999996</v>
      </c>
      <c r="AQ302" s="28">
        <f t="shared" si="155"/>
        <v>2100</v>
      </c>
      <c r="AR302" s="30" t="s">
        <v>59</v>
      </c>
      <c r="AS302" s="23"/>
      <c r="AT302" s="28"/>
      <c r="AU302" s="34"/>
      <c r="AV302" s="34"/>
      <c r="AW302" s="42"/>
      <c r="AX302" s="34"/>
      <c r="AY302" s="43"/>
      <c r="AZ302" s="34"/>
      <c r="BA302" s="34"/>
      <c r="BB302" s="34"/>
      <c r="BC302" s="42"/>
      <c r="BD302" s="34"/>
      <c r="BE302" s="34"/>
      <c r="BF302" s="43"/>
      <c r="BG302" s="34"/>
      <c r="BH302" s="34"/>
      <c r="BI302" s="120"/>
      <c r="BJ302" s="28">
        <f t="shared" si="152"/>
        <v>2520</v>
      </c>
    </row>
    <row r="303" spans="1:62" s="46" customFormat="1" ht="15" x14ac:dyDescent="0.25">
      <c r="A303" s="103">
        <v>285</v>
      </c>
      <c r="B303" s="51" t="s">
        <v>166</v>
      </c>
      <c r="C303" s="21" t="s">
        <v>61</v>
      </c>
      <c r="D303" s="21" t="s">
        <v>73</v>
      </c>
      <c r="E303" s="21">
        <v>62</v>
      </c>
      <c r="F303" s="23">
        <v>112</v>
      </c>
      <c r="G303" s="47">
        <f t="shared" si="122"/>
        <v>174</v>
      </c>
      <c r="H303" s="50">
        <f t="shared" si="153"/>
        <v>62</v>
      </c>
      <c r="I303" s="28">
        <f t="shared" si="158"/>
        <v>289.78750000000002</v>
      </c>
      <c r="J303" s="28">
        <f t="shared" si="144"/>
        <v>17966.825000000001</v>
      </c>
      <c r="K303" s="41">
        <v>15</v>
      </c>
      <c r="L303" s="28">
        <f t="shared" si="131"/>
        <v>1197.7883333333334</v>
      </c>
      <c r="M303" s="28">
        <v>1329.64</v>
      </c>
      <c r="N303" s="42">
        <v>0.25</v>
      </c>
      <c r="O303" s="28">
        <f t="shared" si="132"/>
        <v>631.85708333333332</v>
      </c>
      <c r="P303" s="42">
        <v>1.54</v>
      </c>
      <c r="Q303" s="28">
        <f t="shared" si="133"/>
        <v>3892.2396333333331</v>
      </c>
      <c r="R303" s="28">
        <f t="shared" si="134"/>
        <v>7051.5250500000002</v>
      </c>
      <c r="S303" s="42">
        <v>0.03</v>
      </c>
      <c r="T303" s="28">
        <f t="shared" si="135"/>
        <v>211.54575149999999</v>
      </c>
      <c r="U303" s="28">
        <f t="shared" si="136"/>
        <v>7263.0708015</v>
      </c>
      <c r="V303" s="42">
        <v>0</v>
      </c>
      <c r="W303" s="28">
        <f t="shared" si="137"/>
        <v>0</v>
      </c>
      <c r="X303" s="29">
        <f t="shared" si="138"/>
        <v>7263.0708015</v>
      </c>
      <c r="Y303" s="29">
        <f t="shared" si="154"/>
        <v>7300</v>
      </c>
      <c r="Z303" s="29">
        <f t="shared" si="145"/>
        <v>8760</v>
      </c>
      <c r="AA303" s="23">
        <v>112</v>
      </c>
      <c r="AB303" s="28">
        <f t="shared" si="159"/>
        <v>18.399999999999999</v>
      </c>
      <c r="AC303" s="34"/>
      <c r="AD303" s="28">
        <f t="shared" si="124"/>
        <v>2060.7999999999997</v>
      </c>
      <c r="AE303" s="42">
        <v>0.27100000000000002</v>
      </c>
      <c r="AF303" s="28">
        <f t="shared" si="125"/>
        <v>558.47679999999991</v>
      </c>
      <c r="AG303" s="42">
        <v>0</v>
      </c>
      <c r="AH303" s="28">
        <f t="shared" si="126"/>
        <v>0</v>
      </c>
      <c r="AI303" s="28">
        <f t="shared" si="127"/>
        <v>2619.2767999999996</v>
      </c>
      <c r="AJ303" s="28">
        <v>0</v>
      </c>
      <c r="AK303" s="42">
        <v>0.03</v>
      </c>
      <c r="AL303" s="28">
        <f t="shared" si="156"/>
        <v>78.578303999999989</v>
      </c>
      <c r="AM303" s="28">
        <f t="shared" si="157"/>
        <v>2697.8551039999998</v>
      </c>
      <c r="AN303" s="42">
        <v>0</v>
      </c>
      <c r="AO303" s="28">
        <f t="shared" si="128"/>
        <v>0</v>
      </c>
      <c r="AP303" s="28">
        <f t="shared" si="129"/>
        <v>2697.8551039999998</v>
      </c>
      <c r="AQ303" s="28">
        <f t="shared" si="155"/>
        <v>2700</v>
      </c>
      <c r="AR303" s="30" t="s">
        <v>59</v>
      </c>
      <c r="AS303" s="23"/>
      <c r="AT303" s="28"/>
      <c r="AU303" s="34"/>
      <c r="AV303" s="34"/>
      <c r="AW303" s="42"/>
      <c r="AX303" s="34"/>
      <c r="AY303" s="43"/>
      <c r="AZ303" s="34"/>
      <c r="BA303" s="34"/>
      <c r="BB303" s="34"/>
      <c r="BC303" s="42"/>
      <c r="BD303" s="34"/>
      <c r="BE303" s="34"/>
      <c r="BF303" s="43"/>
      <c r="BG303" s="34"/>
      <c r="BH303" s="34"/>
      <c r="BI303" s="120"/>
      <c r="BJ303" s="28">
        <f t="shared" si="152"/>
        <v>3240</v>
      </c>
    </row>
    <row r="304" spans="1:62" s="46" customFormat="1" ht="15" x14ac:dyDescent="0.25">
      <c r="A304" s="103">
        <v>286</v>
      </c>
      <c r="B304" s="51" t="s">
        <v>166</v>
      </c>
      <c r="C304" s="21" t="s">
        <v>61</v>
      </c>
      <c r="D304" s="21" t="s">
        <v>74</v>
      </c>
      <c r="E304" s="21">
        <v>64</v>
      </c>
      <c r="F304" s="23">
        <v>40</v>
      </c>
      <c r="G304" s="47">
        <f t="shared" si="122"/>
        <v>104</v>
      </c>
      <c r="H304" s="50">
        <f t="shared" si="153"/>
        <v>64</v>
      </c>
      <c r="I304" s="28">
        <f t="shared" si="158"/>
        <v>289.78750000000002</v>
      </c>
      <c r="J304" s="28">
        <f t="shared" si="144"/>
        <v>18546.400000000001</v>
      </c>
      <c r="K304" s="41">
        <v>15</v>
      </c>
      <c r="L304" s="28">
        <f t="shared" si="131"/>
        <v>1236.4266666666667</v>
      </c>
      <c r="M304" s="28">
        <v>1303.57</v>
      </c>
      <c r="N304" s="42">
        <v>0.25</v>
      </c>
      <c r="O304" s="28">
        <f t="shared" si="132"/>
        <v>634.99916666666672</v>
      </c>
      <c r="P304" s="42">
        <v>1.54</v>
      </c>
      <c r="Q304" s="28">
        <f t="shared" si="133"/>
        <v>3911.5948666666673</v>
      </c>
      <c r="R304" s="28">
        <f t="shared" si="134"/>
        <v>7086.5907000000007</v>
      </c>
      <c r="S304" s="42">
        <v>0.03</v>
      </c>
      <c r="T304" s="28">
        <f t="shared" si="135"/>
        <v>212.59772100000001</v>
      </c>
      <c r="U304" s="28">
        <f t="shared" si="136"/>
        <v>7299.1884210000007</v>
      </c>
      <c r="V304" s="42">
        <v>0</v>
      </c>
      <c r="W304" s="28">
        <f t="shared" si="137"/>
        <v>0</v>
      </c>
      <c r="X304" s="29">
        <f t="shared" si="138"/>
        <v>7299.1884210000007</v>
      </c>
      <c r="Y304" s="29">
        <f t="shared" si="154"/>
        <v>7300</v>
      </c>
      <c r="Z304" s="29">
        <f t="shared" si="145"/>
        <v>8760</v>
      </c>
      <c r="AA304" s="23">
        <v>40</v>
      </c>
      <c r="AB304" s="28">
        <f t="shared" si="159"/>
        <v>18.399999999999999</v>
      </c>
      <c r="AC304" s="34"/>
      <c r="AD304" s="28">
        <f t="shared" si="124"/>
        <v>736</v>
      </c>
      <c r="AE304" s="42">
        <v>0.27100000000000002</v>
      </c>
      <c r="AF304" s="28">
        <f t="shared" si="125"/>
        <v>199.45600000000002</v>
      </c>
      <c r="AG304" s="42">
        <v>0</v>
      </c>
      <c r="AH304" s="28">
        <f t="shared" si="126"/>
        <v>0</v>
      </c>
      <c r="AI304" s="28">
        <f t="shared" si="127"/>
        <v>935.45600000000002</v>
      </c>
      <c r="AJ304" s="28">
        <v>0</v>
      </c>
      <c r="AK304" s="42">
        <v>0.03</v>
      </c>
      <c r="AL304" s="28">
        <f t="shared" si="156"/>
        <v>28.063679999999998</v>
      </c>
      <c r="AM304" s="28">
        <f t="shared" si="157"/>
        <v>963.51967999999999</v>
      </c>
      <c r="AN304" s="42">
        <v>0</v>
      </c>
      <c r="AO304" s="28">
        <f t="shared" si="128"/>
        <v>0</v>
      </c>
      <c r="AP304" s="28">
        <f t="shared" si="129"/>
        <v>963.51967999999999</v>
      </c>
      <c r="AQ304" s="28">
        <f t="shared" si="155"/>
        <v>1000</v>
      </c>
      <c r="AR304" s="30" t="s">
        <v>59</v>
      </c>
      <c r="AS304" s="23"/>
      <c r="AT304" s="28"/>
      <c r="AU304" s="34"/>
      <c r="AV304" s="34"/>
      <c r="AW304" s="42"/>
      <c r="AX304" s="34"/>
      <c r="AY304" s="43"/>
      <c r="AZ304" s="34"/>
      <c r="BA304" s="34"/>
      <c r="BB304" s="34"/>
      <c r="BC304" s="42"/>
      <c r="BD304" s="34"/>
      <c r="BE304" s="34"/>
      <c r="BF304" s="43"/>
      <c r="BG304" s="34"/>
      <c r="BH304" s="34"/>
      <c r="BI304" s="120"/>
      <c r="BJ304" s="28">
        <f t="shared" si="152"/>
        <v>1200</v>
      </c>
    </row>
    <row r="305" spans="1:62" s="46" customFormat="1" ht="15" x14ac:dyDescent="0.25">
      <c r="A305" s="103">
        <v>287</v>
      </c>
      <c r="B305" s="51" t="s">
        <v>488</v>
      </c>
      <c r="C305" s="21" t="s">
        <v>58</v>
      </c>
      <c r="D305" s="21" t="s">
        <v>73</v>
      </c>
      <c r="E305" s="22">
        <v>154</v>
      </c>
      <c r="F305" s="40">
        <v>288</v>
      </c>
      <c r="G305" s="47">
        <f>E305+F305</f>
        <v>442</v>
      </c>
      <c r="H305" s="50">
        <v>154</v>
      </c>
      <c r="I305" s="28">
        <f t="shared" si="158"/>
        <v>289.78750000000002</v>
      </c>
      <c r="J305" s="28">
        <f t="shared" si="144"/>
        <v>44627.275000000001</v>
      </c>
      <c r="K305" s="41">
        <v>15</v>
      </c>
      <c r="L305" s="28">
        <f t="shared" si="131"/>
        <v>2975.1516666666666</v>
      </c>
      <c r="M305" s="28">
        <v>1355.7133333333331</v>
      </c>
      <c r="N305" s="42">
        <v>0.25</v>
      </c>
      <c r="O305" s="28">
        <f t="shared" si="132"/>
        <v>1082.7162499999999</v>
      </c>
      <c r="P305" s="42">
        <v>1.54</v>
      </c>
      <c r="Q305" s="28">
        <f t="shared" si="133"/>
        <v>6669.5320999999994</v>
      </c>
      <c r="R305" s="28">
        <f t="shared" si="134"/>
        <v>12083.11335</v>
      </c>
      <c r="S305" s="42">
        <v>0.03</v>
      </c>
      <c r="T305" s="28">
        <f t="shared" si="135"/>
        <v>362.49340049999995</v>
      </c>
      <c r="U305" s="28">
        <f t="shared" si="136"/>
        <v>12445.606750499999</v>
      </c>
      <c r="V305" s="42">
        <v>0</v>
      </c>
      <c r="W305" s="28">
        <f t="shared" si="137"/>
        <v>0</v>
      </c>
      <c r="X305" s="29">
        <f t="shared" si="138"/>
        <v>12445.606750499999</v>
      </c>
      <c r="Y305" s="29">
        <f t="shared" si="154"/>
        <v>12400</v>
      </c>
      <c r="Z305" s="29">
        <f t="shared" si="145"/>
        <v>14880</v>
      </c>
      <c r="AA305" s="40">
        <v>288</v>
      </c>
      <c r="AB305" s="28">
        <f t="shared" si="159"/>
        <v>18.399999999999999</v>
      </c>
      <c r="AC305" s="34"/>
      <c r="AD305" s="28">
        <f t="shared" si="124"/>
        <v>5299.2</v>
      </c>
      <c r="AE305" s="42">
        <v>0.27100000000000002</v>
      </c>
      <c r="AF305" s="28">
        <f t="shared" si="125"/>
        <v>1436.0832</v>
      </c>
      <c r="AG305" s="42">
        <v>0</v>
      </c>
      <c r="AH305" s="28">
        <f t="shared" si="126"/>
        <v>0</v>
      </c>
      <c r="AI305" s="28">
        <f t="shared" si="127"/>
        <v>6735.2831999999999</v>
      </c>
      <c r="AJ305" s="28">
        <v>0</v>
      </c>
      <c r="AK305" s="42">
        <v>0.03</v>
      </c>
      <c r="AL305" s="28">
        <f t="shared" si="156"/>
        <v>202.05849599999999</v>
      </c>
      <c r="AM305" s="28">
        <f t="shared" si="157"/>
        <v>6937.3416959999995</v>
      </c>
      <c r="AN305" s="42">
        <v>0</v>
      </c>
      <c r="AO305" s="28">
        <f t="shared" si="128"/>
        <v>0</v>
      </c>
      <c r="AP305" s="28">
        <f t="shared" si="129"/>
        <v>6937.3416959999995</v>
      </c>
      <c r="AQ305" s="28">
        <f t="shared" si="155"/>
        <v>6900</v>
      </c>
      <c r="AR305" s="30"/>
      <c r="AS305" s="23"/>
      <c r="AT305" s="28"/>
      <c r="AU305" s="34"/>
      <c r="AV305" s="34"/>
      <c r="AW305" s="42"/>
      <c r="AX305" s="34"/>
      <c r="AY305" s="43"/>
      <c r="AZ305" s="34"/>
      <c r="BA305" s="34"/>
      <c r="BB305" s="34"/>
      <c r="BC305" s="42"/>
      <c r="BD305" s="34"/>
      <c r="BE305" s="34"/>
      <c r="BF305" s="43"/>
      <c r="BG305" s="34"/>
      <c r="BH305" s="34"/>
      <c r="BI305" s="120"/>
      <c r="BJ305" s="28">
        <f t="shared" si="152"/>
        <v>8280</v>
      </c>
    </row>
    <row r="306" spans="1:62" s="46" customFormat="1" ht="15" x14ac:dyDescent="0.25">
      <c r="A306" s="103">
        <v>288</v>
      </c>
      <c r="B306" s="51" t="s">
        <v>488</v>
      </c>
      <c r="C306" s="21" t="s">
        <v>60</v>
      </c>
      <c r="D306" s="21" t="s">
        <v>73</v>
      </c>
      <c r="E306" s="22">
        <v>90</v>
      </c>
      <c r="F306" s="40">
        <v>160</v>
      </c>
      <c r="G306" s="47">
        <f t="shared" ref="G306:G308" si="160">E306+F306</f>
        <v>250</v>
      </c>
      <c r="H306" s="50">
        <v>90</v>
      </c>
      <c r="I306" s="28">
        <f t="shared" si="158"/>
        <v>289.78750000000002</v>
      </c>
      <c r="J306" s="28">
        <f t="shared" si="144"/>
        <v>26080.875000000004</v>
      </c>
      <c r="K306" s="41">
        <v>15</v>
      </c>
      <c r="L306" s="28">
        <f t="shared" si="131"/>
        <v>1738.7250000000001</v>
      </c>
      <c r="M306" s="28">
        <v>1329.6433333333332</v>
      </c>
      <c r="N306" s="42">
        <v>0.25</v>
      </c>
      <c r="O306" s="28">
        <f t="shared" si="132"/>
        <v>767.09208333333333</v>
      </c>
      <c r="P306" s="42">
        <v>1.54</v>
      </c>
      <c r="Q306" s="28">
        <f t="shared" si="133"/>
        <v>4725.2872333333335</v>
      </c>
      <c r="R306" s="28">
        <f t="shared" si="134"/>
        <v>8560.7476500000012</v>
      </c>
      <c r="S306" s="42">
        <v>0.03</v>
      </c>
      <c r="T306" s="28">
        <f t="shared" si="135"/>
        <v>256.8224295</v>
      </c>
      <c r="U306" s="28">
        <f t="shared" si="136"/>
        <v>8817.5700795000012</v>
      </c>
      <c r="V306" s="42">
        <v>0</v>
      </c>
      <c r="W306" s="28">
        <f t="shared" si="137"/>
        <v>0</v>
      </c>
      <c r="X306" s="29">
        <f t="shared" si="138"/>
        <v>8817.5700795000012</v>
      </c>
      <c r="Y306" s="29">
        <f t="shared" si="154"/>
        <v>8800</v>
      </c>
      <c r="Z306" s="29">
        <f t="shared" si="145"/>
        <v>10560</v>
      </c>
      <c r="AA306" s="40">
        <v>160</v>
      </c>
      <c r="AB306" s="28">
        <f t="shared" si="159"/>
        <v>18.399999999999999</v>
      </c>
      <c r="AC306" s="34"/>
      <c r="AD306" s="28">
        <f t="shared" si="124"/>
        <v>2944</v>
      </c>
      <c r="AE306" s="42">
        <v>0.27100000000000002</v>
      </c>
      <c r="AF306" s="28">
        <f t="shared" si="125"/>
        <v>797.82400000000007</v>
      </c>
      <c r="AG306" s="42">
        <v>0</v>
      </c>
      <c r="AH306" s="28">
        <f t="shared" si="126"/>
        <v>0</v>
      </c>
      <c r="AI306" s="28">
        <f t="shared" si="127"/>
        <v>3741.8240000000001</v>
      </c>
      <c r="AJ306" s="28">
        <v>0</v>
      </c>
      <c r="AK306" s="42">
        <v>0.03</v>
      </c>
      <c r="AL306" s="28">
        <f t="shared" si="156"/>
        <v>112.25471999999999</v>
      </c>
      <c r="AM306" s="28">
        <f t="shared" si="157"/>
        <v>3854.07872</v>
      </c>
      <c r="AN306" s="42">
        <v>0</v>
      </c>
      <c r="AO306" s="28">
        <f t="shared" si="128"/>
        <v>0</v>
      </c>
      <c r="AP306" s="28">
        <f t="shared" si="129"/>
        <v>3854.07872</v>
      </c>
      <c r="AQ306" s="28">
        <f t="shared" si="155"/>
        <v>3900</v>
      </c>
      <c r="AR306" s="30"/>
      <c r="AS306" s="23"/>
      <c r="AT306" s="28"/>
      <c r="AU306" s="34"/>
      <c r="AV306" s="34"/>
      <c r="AW306" s="42"/>
      <c r="AX306" s="34"/>
      <c r="AY306" s="43"/>
      <c r="AZ306" s="34"/>
      <c r="BA306" s="34"/>
      <c r="BB306" s="34"/>
      <c r="BC306" s="42"/>
      <c r="BD306" s="34"/>
      <c r="BE306" s="34"/>
      <c r="BF306" s="43"/>
      <c r="BG306" s="34"/>
      <c r="BH306" s="34"/>
      <c r="BI306" s="120"/>
      <c r="BJ306" s="28">
        <f t="shared" si="152"/>
        <v>4680</v>
      </c>
    </row>
    <row r="307" spans="1:62" s="46" customFormat="1" ht="15" x14ac:dyDescent="0.25">
      <c r="A307" s="103">
        <v>289</v>
      </c>
      <c r="B307" s="51" t="s">
        <v>488</v>
      </c>
      <c r="C307" s="21" t="s">
        <v>61</v>
      </c>
      <c r="D307" s="22">
        <v>4</v>
      </c>
      <c r="E307" s="22">
        <v>122</v>
      </c>
      <c r="F307" s="40">
        <v>120</v>
      </c>
      <c r="G307" s="47">
        <f t="shared" si="160"/>
        <v>242</v>
      </c>
      <c r="H307" s="50">
        <v>122</v>
      </c>
      <c r="I307" s="28">
        <f t="shared" si="158"/>
        <v>289.78750000000002</v>
      </c>
      <c r="J307" s="28">
        <f t="shared" si="144"/>
        <v>35354.075000000004</v>
      </c>
      <c r="K307" s="41">
        <v>15</v>
      </c>
      <c r="L307" s="28">
        <f t="shared" si="131"/>
        <v>2356.9383333333335</v>
      </c>
      <c r="M307" s="28">
        <v>1329.6433333333332</v>
      </c>
      <c r="N307" s="42">
        <v>0.25</v>
      </c>
      <c r="O307" s="28">
        <f t="shared" si="132"/>
        <v>921.64541666666673</v>
      </c>
      <c r="P307" s="42">
        <v>1.54</v>
      </c>
      <c r="Q307" s="28">
        <f t="shared" si="133"/>
        <v>5677.335766666667</v>
      </c>
      <c r="R307" s="28">
        <f t="shared" si="134"/>
        <v>10285.56285</v>
      </c>
      <c r="S307" s="42">
        <v>0.03</v>
      </c>
      <c r="T307" s="28">
        <f t="shared" si="135"/>
        <v>308.56688550000001</v>
      </c>
      <c r="U307" s="28">
        <f t="shared" si="136"/>
        <v>10594.129735500001</v>
      </c>
      <c r="V307" s="42">
        <v>0</v>
      </c>
      <c r="W307" s="28">
        <f t="shared" si="137"/>
        <v>0</v>
      </c>
      <c r="X307" s="29">
        <f t="shared" si="138"/>
        <v>10594.129735500001</v>
      </c>
      <c r="Y307" s="29">
        <f t="shared" si="154"/>
        <v>10600</v>
      </c>
      <c r="Z307" s="29">
        <f t="shared" si="145"/>
        <v>12720</v>
      </c>
      <c r="AA307" s="40">
        <v>120</v>
      </c>
      <c r="AB307" s="28">
        <f t="shared" si="159"/>
        <v>18.399999999999999</v>
      </c>
      <c r="AC307" s="34"/>
      <c r="AD307" s="28">
        <f t="shared" si="124"/>
        <v>2208</v>
      </c>
      <c r="AE307" s="42">
        <v>0.27100000000000002</v>
      </c>
      <c r="AF307" s="28">
        <f t="shared" si="125"/>
        <v>598.36800000000005</v>
      </c>
      <c r="AG307" s="42">
        <v>0</v>
      </c>
      <c r="AH307" s="28">
        <f t="shared" si="126"/>
        <v>0</v>
      </c>
      <c r="AI307" s="28">
        <f t="shared" si="127"/>
        <v>2806.3679999999999</v>
      </c>
      <c r="AJ307" s="28">
        <v>0</v>
      </c>
      <c r="AK307" s="42">
        <v>0.03</v>
      </c>
      <c r="AL307" s="28">
        <f t="shared" si="156"/>
        <v>84.191040000000001</v>
      </c>
      <c r="AM307" s="28">
        <f t="shared" si="157"/>
        <v>2890.5590400000001</v>
      </c>
      <c r="AN307" s="42">
        <v>0</v>
      </c>
      <c r="AO307" s="28">
        <f t="shared" si="128"/>
        <v>0</v>
      </c>
      <c r="AP307" s="28">
        <f t="shared" si="129"/>
        <v>2890.5590400000001</v>
      </c>
      <c r="AQ307" s="28">
        <f t="shared" si="155"/>
        <v>2900</v>
      </c>
      <c r="AR307" s="30"/>
      <c r="AS307" s="23"/>
      <c r="AT307" s="28"/>
      <c r="AU307" s="34"/>
      <c r="AV307" s="34"/>
      <c r="AW307" s="42"/>
      <c r="AX307" s="34"/>
      <c r="AY307" s="43"/>
      <c r="AZ307" s="34"/>
      <c r="BA307" s="34"/>
      <c r="BB307" s="34"/>
      <c r="BC307" s="42"/>
      <c r="BD307" s="34"/>
      <c r="BE307" s="34"/>
      <c r="BF307" s="43"/>
      <c r="BG307" s="34"/>
      <c r="BH307" s="34"/>
      <c r="BI307" s="120"/>
      <c r="BJ307" s="28">
        <f t="shared" si="152"/>
        <v>3480</v>
      </c>
    </row>
    <row r="308" spans="1:62" s="46" customFormat="1" ht="15" x14ac:dyDescent="0.25">
      <c r="A308" s="103">
        <v>290</v>
      </c>
      <c r="B308" s="51" t="s">
        <v>488</v>
      </c>
      <c r="C308" s="21" t="s">
        <v>61</v>
      </c>
      <c r="D308" s="21" t="s">
        <v>74</v>
      </c>
      <c r="E308" s="22">
        <v>102</v>
      </c>
      <c r="F308" s="40">
        <v>80</v>
      </c>
      <c r="G308" s="47">
        <f t="shared" si="160"/>
        <v>182</v>
      </c>
      <c r="H308" s="50">
        <v>102</v>
      </c>
      <c r="I308" s="28">
        <f t="shared" si="158"/>
        <v>289.78750000000002</v>
      </c>
      <c r="J308" s="28">
        <f t="shared" si="144"/>
        <v>29558.325000000001</v>
      </c>
      <c r="K308" s="41">
        <v>15</v>
      </c>
      <c r="L308" s="28">
        <f t="shared" si="131"/>
        <v>1970.5550000000001</v>
      </c>
      <c r="M308" s="28">
        <v>1303.57</v>
      </c>
      <c r="N308" s="42">
        <v>0.25</v>
      </c>
      <c r="O308" s="28">
        <f t="shared" si="132"/>
        <v>818.53125</v>
      </c>
      <c r="P308" s="42">
        <v>1.54</v>
      </c>
      <c r="Q308" s="28">
        <f t="shared" si="133"/>
        <v>5042.1525000000001</v>
      </c>
      <c r="R308" s="28">
        <f t="shared" si="134"/>
        <v>9134.8087500000001</v>
      </c>
      <c r="S308" s="42">
        <v>0.03</v>
      </c>
      <c r="T308" s="28">
        <f t="shared" si="135"/>
        <v>274.0442625</v>
      </c>
      <c r="U308" s="28">
        <f t="shared" si="136"/>
        <v>9408.8530124999997</v>
      </c>
      <c r="V308" s="42">
        <v>0</v>
      </c>
      <c r="W308" s="28">
        <f t="shared" si="137"/>
        <v>0</v>
      </c>
      <c r="X308" s="29">
        <f t="shared" si="138"/>
        <v>9408.8530124999997</v>
      </c>
      <c r="Y308" s="29">
        <f t="shared" si="154"/>
        <v>9400</v>
      </c>
      <c r="Z308" s="29">
        <f t="shared" si="145"/>
        <v>11280</v>
      </c>
      <c r="AA308" s="40">
        <v>80</v>
      </c>
      <c r="AB308" s="28">
        <f t="shared" si="159"/>
        <v>18.399999999999999</v>
      </c>
      <c r="AC308" s="34"/>
      <c r="AD308" s="28">
        <f t="shared" si="124"/>
        <v>1472</v>
      </c>
      <c r="AE308" s="42">
        <v>0.27100000000000002</v>
      </c>
      <c r="AF308" s="28">
        <f t="shared" si="125"/>
        <v>398.91200000000003</v>
      </c>
      <c r="AG308" s="42">
        <v>0</v>
      </c>
      <c r="AH308" s="28">
        <f t="shared" si="126"/>
        <v>0</v>
      </c>
      <c r="AI308" s="28">
        <f t="shared" si="127"/>
        <v>1870.912</v>
      </c>
      <c r="AJ308" s="28">
        <v>0</v>
      </c>
      <c r="AK308" s="42">
        <v>0.03</v>
      </c>
      <c r="AL308" s="28">
        <f t="shared" si="156"/>
        <v>56.127359999999996</v>
      </c>
      <c r="AM308" s="28">
        <f t="shared" si="157"/>
        <v>1927.03936</v>
      </c>
      <c r="AN308" s="42">
        <v>0</v>
      </c>
      <c r="AO308" s="28">
        <f t="shared" si="128"/>
        <v>0</v>
      </c>
      <c r="AP308" s="28">
        <f t="shared" si="129"/>
        <v>1927.03936</v>
      </c>
      <c r="AQ308" s="28">
        <f t="shared" si="155"/>
        <v>1900</v>
      </c>
      <c r="AR308" s="30"/>
      <c r="AS308" s="23"/>
      <c r="AT308" s="28"/>
      <c r="AU308" s="34"/>
      <c r="AV308" s="34"/>
      <c r="AW308" s="42"/>
      <c r="AX308" s="34"/>
      <c r="AY308" s="43"/>
      <c r="AZ308" s="34"/>
      <c r="BA308" s="34"/>
      <c r="BB308" s="34"/>
      <c r="BC308" s="42"/>
      <c r="BD308" s="34"/>
      <c r="BE308" s="34"/>
      <c r="BF308" s="43"/>
      <c r="BG308" s="34"/>
      <c r="BH308" s="34"/>
      <c r="BI308" s="120"/>
      <c r="BJ308" s="28">
        <f t="shared" si="152"/>
        <v>2280</v>
      </c>
    </row>
    <row r="309" spans="1:62" s="46" customFormat="1" ht="15" x14ac:dyDescent="0.25">
      <c r="A309" s="103">
        <v>291</v>
      </c>
      <c r="B309" s="51" t="s">
        <v>167</v>
      </c>
      <c r="C309" s="21" t="s">
        <v>58</v>
      </c>
      <c r="D309" s="22">
        <v>2</v>
      </c>
      <c r="E309" s="22">
        <v>144</v>
      </c>
      <c r="F309" s="23">
        <v>528</v>
      </c>
      <c r="G309" s="47">
        <f t="shared" si="122"/>
        <v>672</v>
      </c>
      <c r="H309" s="50">
        <f t="shared" ref="H309:H335" si="161">E309</f>
        <v>144</v>
      </c>
      <c r="I309" s="28">
        <f t="shared" si="158"/>
        <v>289.78750000000002</v>
      </c>
      <c r="J309" s="28">
        <f t="shared" si="144"/>
        <v>41729.4</v>
      </c>
      <c r="K309" s="41">
        <v>15</v>
      </c>
      <c r="L309" s="28">
        <f t="shared" si="131"/>
        <v>2781.96</v>
      </c>
      <c r="M309" s="28">
        <v>1433.92</v>
      </c>
      <c r="N309" s="42">
        <v>0.25</v>
      </c>
      <c r="O309" s="28">
        <f t="shared" si="132"/>
        <v>1053.97</v>
      </c>
      <c r="P309" s="42">
        <v>1.54</v>
      </c>
      <c r="Q309" s="28">
        <f t="shared" si="133"/>
        <v>6492.4552000000003</v>
      </c>
      <c r="R309" s="28">
        <f t="shared" si="134"/>
        <v>11762.305200000001</v>
      </c>
      <c r="S309" s="42">
        <v>0.03</v>
      </c>
      <c r="T309" s="28">
        <f t="shared" si="135"/>
        <v>352.86915600000003</v>
      </c>
      <c r="U309" s="28">
        <f t="shared" si="136"/>
        <v>12115.174356000001</v>
      </c>
      <c r="V309" s="42">
        <v>0</v>
      </c>
      <c r="W309" s="28">
        <f t="shared" si="137"/>
        <v>0</v>
      </c>
      <c r="X309" s="29">
        <f t="shared" si="138"/>
        <v>12115.174356000001</v>
      </c>
      <c r="Y309" s="29">
        <f t="shared" si="154"/>
        <v>12100</v>
      </c>
      <c r="Z309" s="29">
        <f t="shared" si="145"/>
        <v>14520</v>
      </c>
      <c r="AA309" s="23">
        <v>528</v>
      </c>
      <c r="AB309" s="28">
        <f t="shared" si="159"/>
        <v>18.399999999999999</v>
      </c>
      <c r="AC309" s="34"/>
      <c r="AD309" s="28">
        <f t="shared" si="124"/>
        <v>9715.1999999999989</v>
      </c>
      <c r="AE309" s="42">
        <v>0.27100000000000002</v>
      </c>
      <c r="AF309" s="28">
        <f t="shared" si="125"/>
        <v>2632.8191999999999</v>
      </c>
      <c r="AG309" s="42">
        <v>0</v>
      </c>
      <c r="AH309" s="28">
        <f t="shared" si="126"/>
        <v>0</v>
      </c>
      <c r="AI309" s="28">
        <f t="shared" si="127"/>
        <v>12348.019199999999</v>
      </c>
      <c r="AJ309" s="28">
        <v>0</v>
      </c>
      <c r="AK309" s="42">
        <v>0.03</v>
      </c>
      <c r="AL309" s="28">
        <f t="shared" si="156"/>
        <v>370.44057599999996</v>
      </c>
      <c r="AM309" s="28">
        <f t="shared" si="157"/>
        <v>12718.459776</v>
      </c>
      <c r="AN309" s="42">
        <v>0</v>
      </c>
      <c r="AO309" s="28">
        <f t="shared" si="128"/>
        <v>0</v>
      </c>
      <c r="AP309" s="28">
        <f t="shared" si="129"/>
        <v>12718.459776</v>
      </c>
      <c r="AQ309" s="28">
        <f t="shared" si="155"/>
        <v>12700</v>
      </c>
      <c r="AR309" s="30" t="s">
        <v>59</v>
      </c>
      <c r="AS309" s="23"/>
      <c r="AT309" s="28"/>
      <c r="AU309" s="34"/>
      <c r="AV309" s="34"/>
      <c r="AW309" s="42"/>
      <c r="AX309" s="34"/>
      <c r="AY309" s="43"/>
      <c r="AZ309" s="34"/>
      <c r="BA309" s="34"/>
      <c r="BB309" s="34"/>
      <c r="BC309" s="42"/>
      <c r="BD309" s="34"/>
      <c r="BE309" s="34"/>
      <c r="BF309" s="43"/>
      <c r="BG309" s="34"/>
      <c r="BH309" s="34"/>
      <c r="BI309" s="120"/>
      <c r="BJ309" s="28">
        <f t="shared" si="152"/>
        <v>15240</v>
      </c>
    </row>
    <row r="310" spans="1:62" s="46" customFormat="1" ht="15" x14ac:dyDescent="0.25">
      <c r="A310" s="103">
        <v>292</v>
      </c>
      <c r="B310" s="51" t="s">
        <v>167</v>
      </c>
      <c r="C310" s="21" t="s">
        <v>168</v>
      </c>
      <c r="D310" s="22">
        <v>2</v>
      </c>
      <c r="E310" s="22">
        <v>80</v>
      </c>
      <c r="F310" s="23">
        <v>256</v>
      </c>
      <c r="G310" s="47">
        <f t="shared" si="122"/>
        <v>336</v>
      </c>
      <c r="H310" s="50">
        <f t="shared" si="161"/>
        <v>80</v>
      </c>
      <c r="I310" s="28">
        <f t="shared" si="158"/>
        <v>289.78750000000002</v>
      </c>
      <c r="J310" s="28">
        <f t="shared" si="144"/>
        <v>23183</v>
      </c>
      <c r="K310" s="41">
        <v>15</v>
      </c>
      <c r="L310" s="28">
        <f t="shared" si="131"/>
        <v>1545.5333333333333</v>
      </c>
      <c r="M310" s="28">
        <v>1355.71</v>
      </c>
      <c r="N310" s="42">
        <v>0.25</v>
      </c>
      <c r="O310" s="28">
        <f t="shared" si="132"/>
        <v>725.31083333333333</v>
      </c>
      <c r="P310" s="42">
        <v>1.54</v>
      </c>
      <c r="Q310" s="28">
        <f t="shared" si="133"/>
        <v>4467.9147333333331</v>
      </c>
      <c r="R310" s="28">
        <f t="shared" si="134"/>
        <v>8094.4688999999998</v>
      </c>
      <c r="S310" s="42">
        <v>0.03</v>
      </c>
      <c r="T310" s="28">
        <f t="shared" si="135"/>
        <v>242.83406699999998</v>
      </c>
      <c r="U310" s="28">
        <f t="shared" si="136"/>
        <v>8337.3029669999996</v>
      </c>
      <c r="V310" s="42">
        <v>0</v>
      </c>
      <c r="W310" s="28">
        <f t="shared" si="137"/>
        <v>0</v>
      </c>
      <c r="X310" s="29">
        <f t="shared" si="138"/>
        <v>8337.3029669999996</v>
      </c>
      <c r="Y310" s="29">
        <f t="shared" si="154"/>
        <v>8300</v>
      </c>
      <c r="Z310" s="29">
        <f t="shared" si="145"/>
        <v>9960</v>
      </c>
      <c r="AA310" s="23">
        <v>256</v>
      </c>
      <c r="AB310" s="28">
        <f t="shared" si="159"/>
        <v>18.399999999999999</v>
      </c>
      <c r="AC310" s="34"/>
      <c r="AD310" s="28">
        <f t="shared" si="124"/>
        <v>4710.3999999999996</v>
      </c>
      <c r="AE310" s="42">
        <v>0.27100000000000002</v>
      </c>
      <c r="AF310" s="28">
        <f t="shared" si="125"/>
        <v>1276.5183999999999</v>
      </c>
      <c r="AG310" s="42">
        <v>0</v>
      </c>
      <c r="AH310" s="28">
        <f t="shared" si="126"/>
        <v>0</v>
      </c>
      <c r="AI310" s="28">
        <f t="shared" si="127"/>
        <v>5986.9183999999996</v>
      </c>
      <c r="AJ310" s="28">
        <v>0</v>
      </c>
      <c r="AK310" s="42">
        <v>0.03</v>
      </c>
      <c r="AL310" s="28">
        <f t="shared" si="156"/>
        <v>179.60755199999997</v>
      </c>
      <c r="AM310" s="28">
        <f t="shared" si="157"/>
        <v>6166.525952</v>
      </c>
      <c r="AN310" s="42">
        <v>0</v>
      </c>
      <c r="AO310" s="28">
        <f t="shared" si="128"/>
        <v>0</v>
      </c>
      <c r="AP310" s="28">
        <f t="shared" si="129"/>
        <v>6166.525952</v>
      </c>
      <c r="AQ310" s="28">
        <f t="shared" si="155"/>
        <v>6200</v>
      </c>
      <c r="AR310" s="30" t="s">
        <v>59</v>
      </c>
      <c r="AS310" s="23"/>
      <c r="AT310" s="28"/>
      <c r="AU310" s="34"/>
      <c r="AV310" s="34"/>
      <c r="AW310" s="42"/>
      <c r="AX310" s="34"/>
      <c r="AY310" s="43"/>
      <c r="AZ310" s="34"/>
      <c r="BA310" s="34"/>
      <c r="BB310" s="34"/>
      <c r="BC310" s="42"/>
      <c r="BD310" s="34"/>
      <c r="BE310" s="34"/>
      <c r="BF310" s="43"/>
      <c r="BG310" s="34"/>
      <c r="BH310" s="34"/>
      <c r="BI310" s="120"/>
      <c r="BJ310" s="28">
        <f t="shared" si="152"/>
        <v>7440</v>
      </c>
    </row>
    <row r="311" spans="1:62" s="46" customFormat="1" ht="15" x14ac:dyDescent="0.25">
      <c r="A311" s="103">
        <v>293</v>
      </c>
      <c r="B311" s="51" t="s">
        <v>167</v>
      </c>
      <c r="C311" s="21" t="s">
        <v>169</v>
      </c>
      <c r="D311" s="22">
        <v>2</v>
      </c>
      <c r="E311" s="22">
        <v>48</v>
      </c>
      <c r="F311" s="23">
        <v>88</v>
      </c>
      <c r="G311" s="47">
        <f t="shared" si="122"/>
        <v>136</v>
      </c>
      <c r="H311" s="50">
        <f t="shared" si="161"/>
        <v>48</v>
      </c>
      <c r="I311" s="28">
        <f t="shared" si="158"/>
        <v>289.78750000000002</v>
      </c>
      <c r="J311" s="28">
        <f t="shared" si="144"/>
        <v>13909.800000000001</v>
      </c>
      <c r="K311" s="41">
        <v>15</v>
      </c>
      <c r="L311" s="28">
        <f t="shared" si="131"/>
        <v>927.32</v>
      </c>
      <c r="M311" s="28">
        <v>1303.57</v>
      </c>
      <c r="N311" s="42">
        <v>0.25</v>
      </c>
      <c r="O311" s="28">
        <f t="shared" si="132"/>
        <v>557.72249999999997</v>
      </c>
      <c r="P311" s="42">
        <v>1.54</v>
      </c>
      <c r="Q311" s="28">
        <f t="shared" si="133"/>
        <v>3435.5706</v>
      </c>
      <c r="R311" s="28">
        <f t="shared" si="134"/>
        <v>6224.1831000000002</v>
      </c>
      <c r="S311" s="42">
        <v>0.03</v>
      </c>
      <c r="T311" s="28">
        <f t="shared" si="135"/>
        <v>186.725493</v>
      </c>
      <c r="U311" s="28">
        <f t="shared" si="136"/>
        <v>6410.9085930000001</v>
      </c>
      <c r="V311" s="42">
        <v>0</v>
      </c>
      <c r="W311" s="28">
        <f t="shared" si="137"/>
        <v>0</v>
      </c>
      <c r="X311" s="29">
        <f t="shared" si="138"/>
        <v>6410.9085930000001</v>
      </c>
      <c r="Y311" s="29">
        <f t="shared" si="154"/>
        <v>6400</v>
      </c>
      <c r="Z311" s="29">
        <f t="shared" si="145"/>
        <v>7680</v>
      </c>
      <c r="AA311" s="23">
        <v>88</v>
      </c>
      <c r="AB311" s="28">
        <f t="shared" si="159"/>
        <v>18.399999999999999</v>
      </c>
      <c r="AC311" s="34"/>
      <c r="AD311" s="28">
        <f t="shared" si="124"/>
        <v>1619.1999999999998</v>
      </c>
      <c r="AE311" s="42">
        <v>0.27100000000000002</v>
      </c>
      <c r="AF311" s="28">
        <f t="shared" si="125"/>
        <v>438.8032</v>
      </c>
      <c r="AG311" s="42">
        <v>0</v>
      </c>
      <c r="AH311" s="28">
        <f t="shared" si="126"/>
        <v>0</v>
      </c>
      <c r="AI311" s="28">
        <f t="shared" si="127"/>
        <v>2058.0031999999997</v>
      </c>
      <c r="AJ311" s="28">
        <v>0</v>
      </c>
      <c r="AK311" s="42">
        <v>0.03</v>
      </c>
      <c r="AL311" s="28">
        <f t="shared" si="156"/>
        <v>61.740095999999987</v>
      </c>
      <c r="AM311" s="28">
        <f t="shared" si="157"/>
        <v>2119.7432959999996</v>
      </c>
      <c r="AN311" s="42">
        <v>0</v>
      </c>
      <c r="AO311" s="28">
        <f t="shared" si="128"/>
        <v>0</v>
      </c>
      <c r="AP311" s="28">
        <f t="shared" si="129"/>
        <v>2119.7432959999996</v>
      </c>
      <c r="AQ311" s="28">
        <f t="shared" si="155"/>
        <v>2100</v>
      </c>
      <c r="AR311" s="30" t="s">
        <v>59</v>
      </c>
      <c r="AS311" s="23"/>
      <c r="AT311" s="28"/>
      <c r="AU311" s="34"/>
      <c r="AV311" s="34"/>
      <c r="AW311" s="42"/>
      <c r="AX311" s="34"/>
      <c r="AY311" s="43"/>
      <c r="AZ311" s="34"/>
      <c r="BA311" s="34"/>
      <c r="BB311" s="34"/>
      <c r="BC311" s="42"/>
      <c r="BD311" s="34"/>
      <c r="BE311" s="34"/>
      <c r="BF311" s="43"/>
      <c r="BG311" s="34"/>
      <c r="BH311" s="34"/>
      <c r="BI311" s="120"/>
      <c r="BJ311" s="28">
        <f t="shared" si="152"/>
        <v>2520</v>
      </c>
    </row>
    <row r="312" spans="1:62" s="46" customFormat="1" ht="15" x14ac:dyDescent="0.25">
      <c r="A312" s="103">
        <v>294</v>
      </c>
      <c r="B312" s="51" t="s">
        <v>167</v>
      </c>
      <c r="C312" s="21" t="s">
        <v>61</v>
      </c>
      <c r="D312" s="21" t="s">
        <v>73</v>
      </c>
      <c r="E312" s="22">
        <v>62</v>
      </c>
      <c r="F312" s="23">
        <v>112</v>
      </c>
      <c r="G312" s="47">
        <f t="shared" si="122"/>
        <v>174</v>
      </c>
      <c r="H312" s="50">
        <f t="shared" si="161"/>
        <v>62</v>
      </c>
      <c r="I312" s="28">
        <f t="shared" si="158"/>
        <v>289.78750000000002</v>
      </c>
      <c r="J312" s="28">
        <f t="shared" si="144"/>
        <v>17966.825000000001</v>
      </c>
      <c r="K312" s="41">
        <v>15</v>
      </c>
      <c r="L312" s="28">
        <f t="shared" si="131"/>
        <v>1197.7883333333334</v>
      </c>
      <c r="M312" s="28">
        <v>1329.64</v>
      </c>
      <c r="N312" s="42">
        <v>0.25</v>
      </c>
      <c r="O312" s="28">
        <f t="shared" si="132"/>
        <v>631.85708333333332</v>
      </c>
      <c r="P312" s="42">
        <v>1.54</v>
      </c>
      <c r="Q312" s="28">
        <f t="shared" si="133"/>
        <v>3892.2396333333331</v>
      </c>
      <c r="R312" s="28">
        <f t="shared" si="134"/>
        <v>7051.5250500000002</v>
      </c>
      <c r="S312" s="42">
        <v>0.03</v>
      </c>
      <c r="T312" s="28">
        <f t="shared" si="135"/>
        <v>211.54575149999999</v>
      </c>
      <c r="U312" s="28">
        <f t="shared" si="136"/>
        <v>7263.0708015</v>
      </c>
      <c r="V312" s="42">
        <v>0</v>
      </c>
      <c r="W312" s="28">
        <f t="shared" si="137"/>
        <v>0</v>
      </c>
      <c r="X312" s="29">
        <f t="shared" si="138"/>
        <v>7263.0708015</v>
      </c>
      <c r="Y312" s="29">
        <f t="shared" si="154"/>
        <v>7300</v>
      </c>
      <c r="Z312" s="29">
        <f t="shared" si="145"/>
        <v>8760</v>
      </c>
      <c r="AA312" s="23">
        <v>112</v>
      </c>
      <c r="AB312" s="28">
        <f t="shared" si="159"/>
        <v>18.399999999999999</v>
      </c>
      <c r="AC312" s="34"/>
      <c r="AD312" s="28">
        <f t="shared" si="124"/>
        <v>2060.7999999999997</v>
      </c>
      <c r="AE312" s="42">
        <v>0.27100000000000002</v>
      </c>
      <c r="AF312" s="28">
        <f t="shared" si="125"/>
        <v>558.47679999999991</v>
      </c>
      <c r="AG312" s="42">
        <v>0</v>
      </c>
      <c r="AH312" s="28">
        <f t="shared" si="126"/>
        <v>0</v>
      </c>
      <c r="AI312" s="28">
        <f t="shared" si="127"/>
        <v>2619.2767999999996</v>
      </c>
      <c r="AJ312" s="28">
        <v>0</v>
      </c>
      <c r="AK312" s="42">
        <v>0.03</v>
      </c>
      <c r="AL312" s="28">
        <f t="shared" si="156"/>
        <v>78.578303999999989</v>
      </c>
      <c r="AM312" s="28">
        <f t="shared" si="157"/>
        <v>2697.8551039999998</v>
      </c>
      <c r="AN312" s="42">
        <v>0</v>
      </c>
      <c r="AO312" s="28">
        <f t="shared" si="128"/>
        <v>0</v>
      </c>
      <c r="AP312" s="28">
        <f t="shared" si="129"/>
        <v>2697.8551039999998</v>
      </c>
      <c r="AQ312" s="28">
        <f t="shared" si="155"/>
        <v>2700</v>
      </c>
      <c r="AR312" s="30" t="s">
        <v>59</v>
      </c>
      <c r="AS312" s="23"/>
      <c r="AT312" s="28"/>
      <c r="AU312" s="34"/>
      <c r="AV312" s="34"/>
      <c r="AW312" s="42"/>
      <c r="AX312" s="34"/>
      <c r="AY312" s="43"/>
      <c r="AZ312" s="34"/>
      <c r="BA312" s="34"/>
      <c r="BB312" s="34"/>
      <c r="BC312" s="42"/>
      <c r="BD312" s="34"/>
      <c r="BE312" s="34"/>
      <c r="BF312" s="43"/>
      <c r="BG312" s="34"/>
      <c r="BH312" s="34"/>
      <c r="BI312" s="120"/>
      <c r="BJ312" s="28">
        <f t="shared" si="152"/>
        <v>3240</v>
      </c>
    </row>
    <row r="313" spans="1:62" s="46" customFormat="1" ht="15" x14ac:dyDescent="0.25">
      <c r="A313" s="103">
        <v>295</v>
      </c>
      <c r="B313" s="51" t="s">
        <v>167</v>
      </c>
      <c r="C313" s="21" t="s">
        <v>61</v>
      </c>
      <c r="D313" s="21" t="s">
        <v>74</v>
      </c>
      <c r="E313" s="22">
        <v>64</v>
      </c>
      <c r="F313" s="23">
        <v>40</v>
      </c>
      <c r="G313" s="47">
        <f t="shared" si="122"/>
        <v>104</v>
      </c>
      <c r="H313" s="50">
        <f t="shared" si="161"/>
        <v>64</v>
      </c>
      <c r="I313" s="28">
        <f t="shared" si="158"/>
        <v>289.78750000000002</v>
      </c>
      <c r="J313" s="28">
        <f t="shared" si="144"/>
        <v>18546.400000000001</v>
      </c>
      <c r="K313" s="41">
        <v>15</v>
      </c>
      <c r="L313" s="28">
        <f t="shared" si="131"/>
        <v>1236.4266666666667</v>
      </c>
      <c r="M313" s="28">
        <v>1303.57</v>
      </c>
      <c r="N313" s="42">
        <v>0.25</v>
      </c>
      <c r="O313" s="28">
        <f t="shared" si="132"/>
        <v>634.99916666666672</v>
      </c>
      <c r="P313" s="42">
        <v>1.54</v>
      </c>
      <c r="Q313" s="28">
        <f t="shared" si="133"/>
        <v>3911.5948666666673</v>
      </c>
      <c r="R313" s="28">
        <f t="shared" si="134"/>
        <v>7086.5907000000007</v>
      </c>
      <c r="S313" s="42">
        <v>0.03</v>
      </c>
      <c r="T313" s="28">
        <f t="shared" si="135"/>
        <v>212.59772100000001</v>
      </c>
      <c r="U313" s="28">
        <f t="shared" si="136"/>
        <v>7299.1884210000007</v>
      </c>
      <c r="V313" s="42">
        <v>0</v>
      </c>
      <c r="W313" s="28">
        <f t="shared" si="137"/>
        <v>0</v>
      </c>
      <c r="X313" s="29">
        <f t="shared" si="138"/>
        <v>7299.1884210000007</v>
      </c>
      <c r="Y313" s="29">
        <f t="shared" si="154"/>
        <v>7300</v>
      </c>
      <c r="Z313" s="29">
        <f t="shared" si="145"/>
        <v>8760</v>
      </c>
      <c r="AA313" s="23">
        <v>40</v>
      </c>
      <c r="AB313" s="28">
        <f t="shared" si="159"/>
        <v>18.399999999999999</v>
      </c>
      <c r="AC313" s="34"/>
      <c r="AD313" s="28">
        <f t="shared" si="124"/>
        <v>736</v>
      </c>
      <c r="AE313" s="42">
        <v>0.27100000000000002</v>
      </c>
      <c r="AF313" s="28">
        <f t="shared" si="125"/>
        <v>199.45600000000002</v>
      </c>
      <c r="AG313" s="42">
        <v>0</v>
      </c>
      <c r="AH313" s="28">
        <f t="shared" si="126"/>
        <v>0</v>
      </c>
      <c r="AI313" s="28">
        <f t="shared" si="127"/>
        <v>935.45600000000002</v>
      </c>
      <c r="AJ313" s="28">
        <v>0</v>
      </c>
      <c r="AK313" s="42">
        <v>0.03</v>
      </c>
      <c r="AL313" s="28">
        <f t="shared" si="156"/>
        <v>28.063679999999998</v>
      </c>
      <c r="AM313" s="28">
        <f t="shared" si="157"/>
        <v>963.51967999999999</v>
      </c>
      <c r="AN313" s="42">
        <v>0</v>
      </c>
      <c r="AO313" s="28">
        <f t="shared" si="128"/>
        <v>0</v>
      </c>
      <c r="AP313" s="28">
        <f t="shared" si="129"/>
        <v>963.51967999999999</v>
      </c>
      <c r="AQ313" s="28">
        <f t="shared" si="155"/>
        <v>1000</v>
      </c>
      <c r="AR313" s="30" t="s">
        <v>59</v>
      </c>
      <c r="AS313" s="23"/>
      <c r="AT313" s="28"/>
      <c r="AU313" s="34"/>
      <c r="AV313" s="34"/>
      <c r="AW313" s="42"/>
      <c r="AX313" s="34"/>
      <c r="AY313" s="43"/>
      <c r="AZ313" s="34"/>
      <c r="BA313" s="34"/>
      <c r="BB313" s="34"/>
      <c r="BC313" s="42"/>
      <c r="BD313" s="34"/>
      <c r="BE313" s="34"/>
      <c r="BF313" s="43"/>
      <c r="BG313" s="34"/>
      <c r="BH313" s="34"/>
      <c r="BI313" s="120"/>
      <c r="BJ313" s="28">
        <f t="shared" si="152"/>
        <v>1200</v>
      </c>
    </row>
    <row r="314" spans="1:62" s="46" customFormat="1" ht="15" x14ac:dyDescent="0.25">
      <c r="A314" s="103">
        <v>296</v>
      </c>
      <c r="B314" s="51" t="s">
        <v>170</v>
      </c>
      <c r="C314" s="21" t="s">
        <v>58</v>
      </c>
      <c r="D314" s="21" t="s">
        <v>78</v>
      </c>
      <c r="E314" s="22">
        <v>144</v>
      </c>
      <c r="F314" s="23">
        <v>528</v>
      </c>
      <c r="G314" s="47">
        <f t="shared" si="122"/>
        <v>672</v>
      </c>
      <c r="H314" s="50">
        <f t="shared" si="161"/>
        <v>144</v>
      </c>
      <c r="I314" s="28">
        <f t="shared" si="158"/>
        <v>289.78750000000002</v>
      </c>
      <c r="J314" s="28">
        <f t="shared" si="144"/>
        <v>41729.4</v>
      </c>
      <c r="K314" s="41">
        <v>15</v>
      </c>
      <c r="L314" s="28">
        <f t="shared" si="131"/>
        <v>2781.96</v>
      </c>
      <c r="M314" s="28">
        <v>1433.92</v>
      </c>
      <c r="N314" s="42">
        <v>0.25</v>
      </c>
      <c r="O314" s="28">
        <f t="shared" si="132"/>
        <v>1053.97</v>
      </c>
      <c r="P314" s="42">
        <v>1.54</v>
      </c>
      <c r="Q314" s="28">
        <f t="shared" si="133"/>
        <v>6492.4552000000003</v>
      </c>
      <c r="R314" s="28">
        <f t="shared" si="134"/>
        <v>11762.305200000001</v>
      </c>
      <c r="S314" s="42">
        <v>0.03</v>
      </c>
      <c r="T314" s="28">
        <f t="shared" si="135"/>
        <v>352.86915600000003</v>
      </c>
      <c r="U314" s="28">
        <f t="shared" si="136"/>
        <v>12115.174356000001</v>
      </c>
      <c r="V314" s="42">
        <v>0</v>
      </c>
      <c r="W314" s="28">
        <f t="shared" si="137"/>
        <v>0</v>
      </c>
      <c r="X314" s="29">
        <f t="shared" si="138"/>
        <v>12115.174356000001</v>
      </c>
      <c r="Y314" s="29">
        <f t="shared" si="154"/>
        <v>12100</v>
      </c>
      <c r="Z314" s="29">
        <f t="shared" si="145"/>
        <v>14520</v>
      </c>
      <c r="AA314" s="23">
        <v>528</v>
      </c>
      <c r="AB314" s="28">
        <f t="shared" si="159"/>
        <v>18.399999999999999</v>
      </c>
      <c r="AC314" s="34"/>
      <c r="AD314" s="28">
        <f t="shared" si="124"/>
        <v>9715.1999999999989</v>
      </c>
      <c r="AE314" s="42">
        <v>0.27100000000000002</v>
      </c>
      <c r="AF314" s="28">
        <f t="shared" si="125"/>
        <v>2632.8191999999999</v>
      </c>
      <c r="AG314" s="42">
        <v>0</v>
      </c>
      <c r="AH314" s="28">
        <f t="shared" si="126"/>
        <v>0</v>
      </c>
      <c r="AI314" s="28">
        <f t="shared" si="127"/>
        <v>12348.019199999999</v>
      </c>
      <c r="AJ314" s="28">
        <v>0</v>
      </c>
      <c r="AK314" s="42">
        <v>0.03</v>
      </c>
      <c r="AL314" s="28">
        <f t="shared" si="156"/>
        <v>370.44057599999996</v>
      </c>
      <c r="AM314" s="28">
        <f t="shared" si="157"/>
        <v>12718.459776</v>
      </c>
      <c r="AN314" s="42">
        <v>0</v>
      </c>
      <c r="AO314" s="28">
        <f t="shared" si="128"/>
        <v>0</v>
      </c>
      <c r="AP314" s="28">
        <f t="shared" si="129"/>
        <v>12718.459776</v>
      </c>
      <c r="AQ314" s="28">
        <f t="shared" si="155"/>
        <v>12700</v>
      </c>
      <c r="AR314" s="30" t="s">
        <v>59</v>
      </c>
      <c r="AS314" s="23"/>
      <c r="AT314" s="28"/>
      <c r="AU314" s="34"/>
      <c r="AV314" s="34"/>
      <c r="AW314" s="42"/>
      <c r="AX314" s="34"/>
      <c r="AY314" s="43"/>
      <c r="AZ314" s="34"/>
      <c r="BA314" s="34"/>
      <c r="BB314" s="34"/>
      <c r="BC314" s="42"/>
      <c r="BD314" s="34"/>
      <c r="BE314" s="34"/>
      <c r="BF314" s="43"/>
      <c r="BG314" s="34"/>
      <c r="BH314" s="34"/>
      <c r="BI314" s="120"/>
      <c r="BJ314" s="28">
        <f t="shared" si="152"/>
        <v>15240</v>
      </c>
    </row>
    <row r="315" spans="1:62" s="46" customFormat="1" ht="15" x14ac:dyDescent="0.25">
      <c r="A315" s="103">
        <v>297</v>
      </c>
      <c r="B315" s="51" t="s">
        <v>170</v>
      </c>
      <c r="C315" s="21" t="s">
        <v>116</v>
      </c>
      <c r="D315" s="21" t="s">
        <v>78</v>
      </c>
      <c r="E315" s="22">
        <v>80</v>
      </c>
      <c r="F315" s="23">
        <v>256</v>
      </c>
      <c r="G315" s="47">
        <f t="shared" si="122"/>
        <v>336</v>
      </c>
      <c r="H315" s="50">
        <f t="shared" si="161"/>
        <v>80</v>
      </c>
      <c r="I315" s="28">
        <f t="shared" si="158"/>
        <v>289.78750000000002</v>
      </c>
      <c r="J315" s="28">
        <f t="shared" si="144"/>
        <v>23183</v>
      </c>
      <c r="K315" s="41">
        <v>15</v>
      </c>
      <c r="L315" s="28">
        <f t="shared" si="131"/>
        <v>1545.5333333333333</v>
      </c>
      <c r="M315" s="28">
        <v>1355.71</v>
      </c>
      <c r="N315" s="42">
        <v>0.25</v>
      </c>
      <c r="O315" s="28">
        <f t="shared" si="132"/>
        <v>725.31083333333333</v>
      </c>
      <c r="P315" s="42">
        <v>1.54</v>
      </c>
      <c r="Q315" s="28">
        <f t="shared" si="133"/>
        <v>4467.9147333333331</v>
      </c>
      <c r="R315" s="28">
        <f t="shared" si="134"/>
        <v>8094.4688999999998</v>
      </c>
      <c r="S315" s="42">
        <v>0.03</v>
      </c>
      <c r="T315" s="28">
        <f t="shared" si="135"/>
        <v>242.83406699999998</v>
      </c>
      <c r="U315" s="28">
        <f t="shared" si="136"/>
        <v>8337.3029669999996</v>
      </c>
      <c r="V315" s="42">
        <v>0</v>
      </c>
      <c r="W315" s="28">
        <f t="shared" si="137"/>
        <v>0</v>
      </c>
      <c r="X315" s="29">
        <f t="shared" si="138"/>
        <v>8337.3029669999996</v>
      </c>
      <c r="Y315" s="29">
        <f t="shared" si="154"/>
        <v>8300</v>
      </c>
      <c r="Z315" s="29">
        <f t="shared" si="145"/>
        <v>9960</v>
      </c>
      <c r="AA315" s="23">
        <v>256</v>
      </c>
      <c r="AB315" s="28">
        <f t="shared" si="159"/>
        <v>18.399999999999999</v>
      </c>
      <c r="AC315" s="34"/>
      <c r="AD315" s="28">
        <f t="shared" si="124"/>
        <v>4710.3999999999996</v>
      </c>
      <c r="AE315" s="42">
        <v>0.27100000000000002</v>
      </c>
      <c r="AF315" s="28">
        <f t="shared" si="125"/>
        <v>1276.5183999999999</v>
      </c>
      <c r="AG315" s="42">
        <v>0</v>
      </c>
      <c r="AH315" s="28">
        <f t="shared" si="126"/>
        <v>0</v>
      </c>
      <c r="AI315" s="28">
        <f t="shared" si="127"/>
        <v>5986.9183999999996</v>
      </c>
      <c r="AJ315" s="28">
        <v>0</v>
      </c>
      <c r="AK315" s="42">
        <v>0.03</v>
      </c>
      <c r="AL315" s="28">
        <f t="shared" si="156"/>
        <v>179.60755199999997</v>
      </c>
      <c r="AM315" s="28">
        <f t="shared" si="157"/>
        <v>6166.525952</v>
      </c>
      <c r="AN315" s="42">
        <v>0</v>
      </c>
      <c r="AO315" s="28">
        <f t="shared" si="128"/>
        <v>0</v>
      </c>
      <c r="AP315" s="28">
        <f t="shared" si="129"/>
        <v>6166.525952</v>
      </c>
      <c r="AQ315" s="28">
        <f t="shared" si="155"/>
        <v>6200</v>
      </c>
      <c r="AR315" s="30" t="s">
        <v>59</v>
      </c>
      <c r="AS315" s="23"/>
      <c r="AT315" s="28"/>
      <c r="AU315" s="34"/>
      <c r="AV315" s="34"/>
      <c r="AW315" s="42"/>
      <c r="AX315" s="34"/>
      <c r="AY315" s="43"/>
      <c r="AZ315" s="34"/>
      <c r="BA315" s="34"/>
      <c r="BB315" s="34"/>
      <c r="BC315" s="42"/>
      <c r="BD315" s="34"/>
      <c r="BE315" s="34"/>
      <c r="BF315" s="43"/>
      <c r="BG315" s="34"/>
      <c r="BH315" s="34"/>
      <c r="BI315" s="120"/>
      <c r="BJ315" s="28">
        <f t="shared" si="152"/>
        <v>7440</v>
      </c>
    </row>
    <row r="316" spans="1:62" s="46" customFormat="1" ht="15" x14ac:dyDescent="0.25">
      <c r="A316" s="103">
        <v>298</v>
      </c>
      <c r="B316" s="51" t="s">
        <v>170</v>
      </c>
      <c r="C316" s="21" t="s">
        <v>61</v>
      </c>
      <c r="D316" s="21" t="s">
        <v>63</v>
      </c>
      <c r="E316" s="22">
        <v>56</v>
      </c>
      <c r="F316" s="23">
        <v>80</v>
      </c>
      <c r="G316" s="47">
        <f t="shared" si="122"/>
        <v>136</v>
      </c>
      <c r="H316" s="50">
        <f t="shared" si="161"/>
        <v>56</v>
      </c>
      <c r="I316" s="28">
        <f t="shared" si="158"/>
        <v>289.78750000000002</v>
      </c>
      <c r="J316" s="28">
        <f t="shared" si="144"/>
        <v>16228.100000000002</v>
      </c>
      <c r="K316" s="41">
        <v>15</v>
      </c>
      <c r="L316" s="28">
        <f t="shared" si="131"/>
        <v>1081.8733333333334</v>
      </c>
      <c r="M316" s="28">
        <v>1303.57</v>
      </c>
      <c r="N316" s="42">
        <v>0.25</v>
      </c>
      <c r="O316" s="28">
        <f t="shared" si="132"/>
        <v>596.3608333333334</v>
      </c>
      <c r="P316" s="42">
        <v>1.54</v>
      </c>
      <c r="Q316" s="28">
        <f t="shared" si="133"/>
        <v>3673.5827333333336</v>
      </c>
      <c r="R316" s="28">
        <f t="shared" si="134"/>
        <v>6655.3869000000004</v>
      </c>
      <c r="S316" s="42">
        <v>0.03</v>
      </c>
      <c r="T316" s="28">
        <f t="shared" si="135"/>
        <v>199.661607</v>
      </c>
      <c r="U316" s="28">
        <f t="shared" si="136"/>
        <v>6855.0485070000004</v>
      </c>
      <c r="V316" s="42">
        <v>0</v>
      </c>
      <c r="W316" s="28">
        <f t="shared" si="137"/>
        <v>0</v>
      </c>
      <c r="X316" s="29">
        <f t="shared" si="138"/>
        <v>6855.0485070000004</v>
      </c>
      <c r="Y316" s="29">
        <f t="shared" si="154"/>
        <v>6900</v>
      </c>
      <c r="Z316" s="29">
        <f t="shared" si="145"/>
        <v>8280</v>
      </c>
      <c r="AA316" s="23">
        <v>80</v>
      </c>
      <c r="AB316" s="28">
        <f t="shared" si="159"/>
        <v>18.399999999999999</v>
      </c>
      <c r="AC316" s="34"/>
      <c r="AD316" s="28">
        <f t="shared" si="124"/>
        <v>1472</v>
      </c>
      <c r="AE316" s="42">
        <v>0.27100000000000002</v>
      </c>
      <c r="AF316" s="28">
        <f t="shared" si="125"/>
        <v>398.91200000000003</v>
      </c>
      <c r="AG316" s="42">
        <v>0</v>
      </c>
      <c r="AH316" s="28">
        <f t="shared" si="126"/>
        <v>0</v>
      </c>
      <c r="AI316" s="28">
        <f t="shared" si="127"/>
        <v>1870.912</v>
      </c>
      <c r="AJ316" s="28">
        <v>0</v>
      </c>
      <c r="AK316" s="42">
        <v>0.03</v>
      </c>
      <c r="AL316" s="28">
        <f t="shared" si="156"/>
        <v>56.127359999999996</v>
      </c>
      <c r="AM316" s="28">
        <f t="shared" si="157"/>
        <v>1927.03936</v>
      </c>
      <c r="AN316" s="42">
        <v>0</v>
      </c>
      <c r="AO316" s="28">
        <f t="shared" si="128"/>
        <v>0</v>
      </c>
      <c r="AP316" s="28">
        <f t="shared" si="129"/>
        <v>1927.03936</v>
      </c>
      <c r="AQ316" s="28">
        <f t="shared" si="155"/>
        <v>1900</v>
      </c>
      <c r="AR316" s="30" t="s">
        <v>59</v>
      </c>
      <c r="AS316" s="23"/>
      <c r="AT316" s="28"/>
      <c r="AU316" s="34"/>
      <c r="AV316" s="34"/>
      <c r="AW316" s="42"/>
      <c r="AX316" s="34"/>
      <c r="AY316" s="43"/>
      <c r="AZ316" s="34"/>
      <c r="BA316" s="34"/>
      <c r="BB316" s="34"/>
      <c r="BC316" s="42"/>
      <c r="BD316" s="34"/>
      <c r="BE316" s="34"/>
      <c r="BF316" s="43"/>
      <c r="BG316" s="34"/>
      <c r="BH316" s="34"/>
      <c r="BI316" s="120"/>
      <c r="BJ316" s="28">
        <f t="shared" si="152"/>
        <v>2280</v>
      </c>
    </row>
    <row r="317" spans="1:62" s="46" customFormat="1" ht="15" x14ac:dyDescent="0.25">
      <c r="A317" s="103">
        <v>299</v>
      </c>
      <c r="B317" s="51" t="s">
        <v>171</v>
      </c>
      <c r="C317" s="21" t="s">
        <v>58</v>
      </c>
      <c r="D317" s="22">
        <v>3</v>
      </c>
      <c r="E317" s="21">
        <v>168</v>
      </c>
      <c r="F317" s="23">
        <v>336</v>
      </c>
      <c r="G317" s="47">
        <f t="shared" si="122"/>
        <v>504</v>
      </c>
      <c r="H317" s="50">
        <f t="shared" si="161"/>
        <v>168</v>
      </c>
      <c r="I317" s="28">
        <f t="shared" si="158"/>
        <v>289.78750000000002</v>
      </c>
      <c r="J317" s="28">
        <f t="shared" si="144"/>
        <v>48684.3</v>
      </c>
      <c r="K317" s="41">
        <v>15</v>
      </c>
      <c r="L317" s="28">
        <f t="shared" si="131"/>
        <v>3245.6200000000003</v>
      </c>
      <c r="M317" s="28">
        <v>1381.78</v>
      </c>
      <c r="N317" s="42">
        <v>0.25</v>
      </c>
      <c r="O317" s="28">
        <f t="shared" si="132"/>
        <v>1156.8500000000001</v>
      </c>
      <c r="P317" s="42">
        <v>1.54</v>
      </c>
      <c r="Q317" s="28">
        <f t="shared" si="133"/>
        <v>7126.1960000000008</v>
      </c>
      <c r="R317" s="28">
        <f t="shared" si="134"/>
        <v>12910.446000000002</v>
      </c>
      <c r="S317" s="42">
        <v>0.03</v>
      </c>
      <c r="T317" s="28">
        <f t="shared" si="135"/>
        <v>387.31338000000005</v>
      </c>
      <c r="U317" s="28">
        <f t="shared" si="136"/>
        <v>13297.759380000001</v>
      </c>
      <c r="V317" s="42">
        <v>0</v>
      </c>
      <c r="W317" s="28">
        <f t="shared" si="137"/>
        <v>0</v>
      </c>
      <c r="X317" s="29">
        <f t="shared" si="138"/>
        <v>13297.759380000001</v>
      </c>
      <c r="Y317" s="29">
        <f t="shared" si="154"/>
        <v>13300</v>
      </c>
      <c r="Z317" s="29">
        <f t="shared" si="145"/>
        <v>15960</v>
      </c>
      <c r="AA317" s="23">
        <v>336</v>
      </c>
      <c r="AB317" s="28">
        <f t="shared" si="159"/>
        <v>18.399999999999999</v>
      </c>
      <c r="AC317" s="34"/>
      <c r="AD317" s="28">
        <f t="shared" si="124"/>
        <v>6182.4</v>
      </c>
      <c r="AE317" s="42">
        <v>0.27100000000000002</v>
      </c>
      <c r="AF317" s="28">
        <f t="shared" si="125"/>
        <v>1675.4304</v>
      </c>
      <c r="AG317" s="42">
        <v>0</v>
      </c>
      <c r="AH317" s="28">
        <f t="shared" si="126"/>
        <v>0</v>
      </c>
      <c r="AI317" s="28">
        <f t="shared" si="127"/>
        <v>7857.8303999999998</v>
      </c>
      <c r="AJ317" s="28">
        <v>0</v>
      </c>
      <c r="AK317" s="42">
        <v>0.03</v>
      </c>
      <c r="AL317" s="28">
        <f t="shared" si="156"/>
        <v>235.73491199999998</v>
      </c>
      <c r="AM317" s="28">
        <f t="shared" si="157"/>
        <v>8093.5653119999997</v>
      </c>
      <c r="AN317" s="42">
        <v>0</v>
      </c>
      <c r="AO317" s="28">
        <f t="shared" si="128"/>
        <v>0</v>
      </c>
      <c r="AP317" s="28">
        <f t="shared" si="129"/>
        <v>8093.5653119999997</v>
      </c>
      <c r="AQ317" s="28">
        <f t="shared" si="155"/>
        <v>8100</v>
      </c>
      <c r="AR317" s="30" t="s">
        <v>59</v>
      </c>
      <c r="AS317" s="23"/>
      <c r="AT317" s="28"/>
      <c r="AU317" s="34"/>
      <c r="AV317" s="34"/>
      <c r="AW317" s="42"/>
      <c r="AX317" s="34"/>
      <c r="AY317" s="43"/>
      <c r="AZ317" s="34"/>
      <c r="BA317" s="34"/>
      <c r="BB317" s="34"/>
      <c r="BC317" s="42"/>
      <c r="BD317" s="34"/>
      <c r="BE317" s="34"/>
      <c r="BF317" s="43"/>
      <c r="BG317" s="34"/>
      <c r="BH317" s="34"/>
      <c r="BI317" s="120"/>
      <c r="BJ317" s="28">
        <f t="shared" si="152"/>
        <v>9720</v>
      </c>
    </row>
    <row r="318" spans="1:62" s="46" customFormat="1" ht="15" x14ac:dyDescent="0.25">
      <c r="A318" s="103">
        <v>300</v>
      </c>
      <c r="B318" s="51" t="s">
        <v>171</v>
      </c>
      <c r="C318" s="21" t="s">
        <v>60</v>
      </c>
      <c r="D318" s="22">
        <v>3</v>
      </c>
      <c r="E318" s="21">
        <v>110</v>
      </c>
      <c r="F318" s="23">
        <v>264</v>
      </c>
      <c r="G318" s="47">
        <f t="shared" ref="G318:G386" si="162">E318+F318</f>
        <v>374</v>
      </c>
      <c r="H318" s="50">
        <f t="shared" si="161"/>
        <v>110</v>
      </c>
      <c r="I318" s="28">
        <f t="shared" si="158"/>
        <v>289.78750000000002</v>
      </c>
      <c r="J318" s="28">
        <f t="shared" si="144"/>
        <v>31876.625000000004</v>
      </c>
      <c r="K318" s="41">
        <v>15</v>
      </c>
      <c r="L318" s="28">
        <f t="shared" si="131"/>
        <v>2125.1083333333336</v>
      </c>
      <c r="M318" s="28">
        <v>1355.71</v>
      </c>
      <c r="N318" s="42">
        <v>0.25</v>
      </c>
      <c r="O318" s="28">
        <f t="shared" si="132"/>
        <v>870.2045833333334</v>
      </c>
      <c r="P318" s="42">
        <v>1.54</v>
      </c>
      <c r="Q318" s="28">
        <f t="shared" si="133"/>
        <v>5360.4602333333341</v>
      </c>
      <c r="R318" s="28">
        <f t="shared" si="134"/>
        <v>9711.48315</v>
      </c>
      <c r="S318" s="42">
        <v>0.03</v>
      </c>
      <c r="T318" s="28">
        <f t="shared" si="135"/>
        <v>291.3444945</v>
      </c>
      <c r="U318" s="28">
        <f t="shared" si="136"/>
        <v>10002.827644499999</v>
      </c>
      <c r="V318" s="42">
        <v>0</v>
      </c>
      <c r="W318" s="28">
        <f t="shared" si="137"/>
        <v>0</v>
      </c>
      <c r="X318" s="29">
        <f t="shared" si="138"/>
        <v>10002.827644499999</v>
      </c>
      <c r="Y318" s="29">
        <f t="shared" si="154"/>
        <v>10000</v>
      </c>
      <c r="Z318" s="29">
        <f t="shared" si="145"/>
        <v>12000</v>
      </c>
      <c r="AA318" s="23">
        <v>264</v>
      </c>
      <c r="AB318" s="28">
        <f t="shared" si="159"/>
        <v>18.399999999999999</v>
      </c>
      <c r="AC318" s="34"/>
      <c r="AD318" s="28">
        <f t="shared" si="124"/>
        <v>4857.5999999999995</v>
      </c>
      <c r="AE318" s="42">
        <v>0.27100000000000002</v>
      </c>
      <c r="AF318" s="28">
        <f t="shared" si="125"/>
        <v>1316.4096</v>
      </c>
      <c r="AG318" s="42">
        <v>0</v>
      </c>
      <c r="AH318" s="28">
        <f t="shared" si="126"/>
        <v>0</v>
      </c>
      <c r="AI318" s="28">
        <f t="shared" si="127"/>
        <v>6174.0095999999994</v>
      </c>
      <c r="AJ318" s="28">
        <v>0</v>
      </c>
      <c r="AK318" s="42">
        <v>0.03</v>
      </c>
      <c r="AL318" s="28">
        <f t="shared" si="156"/>
        <v>185.22028799999998</v>
      </c>
      <c r="AM318" s="28">
        <f t="shared" si="157"/>
        <v>6359.2298879999998</v>
      </c>
      <c r="AN318" s="42">
        <v>0</v>
      </c>
      <c r="AO318" s="28">
        <f t="shared" si="128"/>
        <v>0</v>
      </c>
      <c r="AP318" s="28">
        <f t="shared" si="129"/>
        <v>6359.2298879999998</v>
      </c>
      <c r="AQ318" s="28">
        <f t="shared" si="155"/>
        <v>6400</v>
      </c>
      <c r="AR318" s="30" t="s">
        <v>59</v>
      </c>
      <c r="AS318" s="23"/>
      <c r="AT318" s="28"/>
      <c r="AU318" s="34"/>
      <c r="AV318" s="34"/>
      <c r="AW318" s="42"/>
      <c r="AX318" s="34"/>
      <c r="AY318" s="43"/>
      <c r="AZ318" s="34"/>
      <c r="BA318" s="34"/>
      <c r="BB318" s="34"/>
      <c r="BC318" s="42"/>
      <c r="BD318" s="34"/>
      <c r="BE318" s="34"/>
      <c r="BF318" s="43"/>
      <c r="BG318" s="34"/>
      <c r="BH318" s="34"/>
      <c r="BI318" s="120"/>
      <c r="BJ318" s="28">
        <f t="shared" si="152"/>
        <v>7680</v>
      </c>
    </row>
    <row r="319" spans="1:62" s="46" customFormat="1" ht="15" x14ac:dyDescent="0.25">
      <c r="A319" s="103">
        <v>301</v>
      </c>
      <c r="B319" s="51" t="s">
        <v>171</v>
      </c>
      <c r="C319" s="21" t="s">
        <v>61</v>
      </c>
      <c r="D319" s="21" t="s">
        <v>63</v>
      </c>
      <c r="E319" s="22">
        <v>112</v>
      </c>
      <c r="F319" s="23">
        <v>0</v>
      </c>
      <c r="G319" s="47">
        <f t="shared" si="162"/>
        <v>112</v>
      </c>
      <c r="H319" s="50">
        <f t="shared" si="161"/>
        <v>112</v>
      </c>
      <c r="I319" s="28">
        <f t="shared" si="158"/>
        <v>289.78750000000002</v>
      </c>
      <c r="J319" s="28">
        <f t="shared" si="144"/>
        <v>32456.200000000004</v>
      </c>
      <c r="K319" s="41">
        <v>15</v>
      </c>
      <c r="L319" s="28">
        <f t="shared" si="131"/>
        <v>2163.7466666666669</v>
      </c>
      <c r="M319" s="28">
        <v>657.17</v>
      </c>
      <c r="N319" s="42">
        <v>0.25</v>
      </c>
      <c r="O319" s="28">
        <f t="shared" si="132"/>
        <v>705.22916666666674</v>
      </c>
      <c r="P319" s="42">
        <v>1.54</v>
      </c>
      <c r="Q319" s="28">
        <f t="shared" si="133"/>
        <v>4344.211666666667</v>
      </c>
      <c r="R319" s="28">
        <f t="shared" si="134"/>
        <v>7870.357500000001</v>
      </c>
      <c r="S319" s="42">
        <v>0.03</v>
      </c>
      <c r="T319" s="28">
        <f t="shared" si="135"/>
        <v>236.11072500000003</v>
      </c>
      <c r="U319" s="28">
        <f t="shared" si="136"/>
        <v>8106.4682250000014</v>
      </c>
      <c r="V319" s="42">
        <v>0</v>
      </c>
      <c r="W319" s="28">
        <f t="shared" si="137"/>
        <v>0</v>
      </c>
      <c r="X319" s="29">
        <f t="shared" si="138"/>
        <v>8106.4682250000014</v>
      </c>
      <c r="Y319" s="29">
        <f t="shared" si="154"/>
        <v>8100</v>
      </c>
      <c r="Z319" s="29">
        <f t="shared" si="145"/>
        <v>9720</v>
      </c>
      <c r="AA319" s="23"/>
      <c r="AB319" s="28">
        <f t="shared" si="159"/>
        <v>18.399999999999999</v>
      </c>
      <c r="AC319" s="34"/>
      <c r="AD319" s="28">
        <f t="shared" si="124"/>
        <v>0</v>
      </c>
      <c r="AE319" s="42">
        <v>0.27100000000000002</v>
      </c>
      <c r="AF319" s="28">
        <f t="shared" si="125"/>
        <v>0</v>
      </c>
      <c r="AG319" s="42">
        <v>0</v>
      </c>
      <c r="AH319" s="28">
        <f t="shared" si="126"/>
        <v>0</v>
      </c>
      <c r="AI319" s="28">
        <f t="shared" si="127"/>
        <v>0</v>
      </c>
      <c r="AJ319" s="28">
        <v>0</v>
      </c>
      <c r="AK319" s="42">
        <v>0.03</v>
      </c>
      <c r="AL319" s="28">
        <f t="shared" si="156"/>
        <v>0</v>
      </c>
      <c r="AM319" s="28">
        <f t="shared" si="157"/>
        <v>0</v>
      </c>
      <c r="AN319" s="42">
        <v>0</v>
      </c>
      <c r="AO319" s="28">
        <f t="shared" si="128"/>
        <v>0</v>
      </c>
      <c r="AP319" s="28">
        <f t="shared" si="129"/>
        <v>0</v>
      </c>
      <c r="AQ319" s="28">
        <f t="shared" si="155"/>
        <v>0</v>
      </c>
      <c r="AR319" s="30" t="s">
        <v>59</v>
      </c>
      <c r="AS319" s="23"/>
      <c r="AT319" s="28"/>
      <c r="AU319" s="34"/>
      <c r="AV319" s="34"/>
      <c r="AW319" s="42"/>
      <c r="AX319" s="34"/>
      <c r="AY319" s="43"/>
      <c r="AZ319" s="34"/>
      <c r="BA319" s="34"/>
      <c r="BB319" s="34"/>
      <c r="BC319" s="42"/>
      <c r="BD319" s="34"/>
      <c r="BE319" s="34"/>
      <c r="BF319" s="43"/>
      <c r="BG319" s="34"/>
      <c r="BH319" s="34"/>
      <c r="BI319" s="120"/>
      <c r="BJ319" s="28">
        <f t="shared" si="152"/>
        <v>0</v>
      </c>
    </row>
    <row r="320" spans="1:62" s="46" customFormat="1" ht="15" x14ac:dyDescent="0.25">
      <c r="A320" s="103">
        <v>302</v>
      </c>
      <c r="B320" s="51" t="s">
        <v>172</v>
      </c>
      <c r="C320" s="21" t="s">
        <v>58</v>
      </c>
      <c r="D320" s="22">
        <v>2</v>
      </c>
      <c r="E320" s="21">
        <v>288</v>
      </c>
      <c r="F320" s="23">
        <v>552</v>
      </c>
      <c r="G320" s="47">
        <f t="shared" si="162"/>
        <v>840</v>
      </c>
      <c r="H320" s="50">
        <f t="shared" si="161"/>
        <v>288</v>
      </c>
      <c r="I320" s="28">
        <f t="shared" ref="I320:I354" si="163">(323.2*0.67)+(96.5*2.3*0.33)</f>
        <v>289.78750000000002</v>
      </c>
      <c r="J320" s="28">
        <f t="shared" si="144"/>
        <v>83458.8</v>
      </c>
      <c r="K320" s="41">
        <v>15</v>
      </c>
      <c r="L320" s="28">
        <f t="shared" si="131"/>
        <v>5563.92</v>
      </c>
      <c r="M320" s="28">
        <v>1433.92</v>
      </c>
      <c r="N320" s="42">
        <v>0.25</v>
      </c>
      <c r="O320" s="28">
        <f t="shared" si="132"/>
        <v>1749.46</v>
      </c>
      <c r="P320" s="42">
        <v>1.54</v>
      </c>
      <c r="Q320" s="28">
        <f t="shared" si="133"/>
        <v>10776.6736</v>
      </c>
      <c r="R320" s="28">
        <f t="shared" si="134"/>
        <v>19523.973599999998</v>
      </c>
      <c r="S320" s="42">
        <v>0.03</v>
      </c>
      <c r="T320" s="28">
        <f t="shared" si="135"/>
        <v>585.71920799999987</v>
      </c>
      <c r="U320" s="28">
        <f t="shared" si="136"/>
        <v>20109.692807999996</v>
      </c>
      <c r="V320" s="42">
        <v>0</v>
      </c>
      <c r="W320" s="28">
        <f t="shared" si="137"/>
        <v>0</v>
      </c>
      <c r="X320" s="29">
        <f t="shared" si="138"/>
        <v>20109.692807999996</v>
      </c>
      <c r="Y320" s="29">
        <f t="shared" si="154"/>
        <v>20100</v>
      </c>
      <c r="Z320" s="29">
        <f t="shared" si="145"/>
        <v>24120</v>
      </c>
      <c r="AA320" s="23">
        <v>552</v>
      </c>
      <c r="AB320" s="28">
        <f t="shared" ref="AB320:AB354" si="164">8*2.3</f>
        <v>18.399999999999999</v>
      </c>
      <c r="AC320" s="34"/>
      <c r="AD320" s="28">
        <f t="shared" si="124"/>
        <v>10156.799999999999</v>
      </c>
      <c r="AE320" s="42">
        <v>0.27100000000000002</v>
      </c>
      <c r="AF320" s="28">
        <f t="shared" si="125"/>
        <v>2752.4928</v>
      </c>
      <c r="AG320" s="42">
        <v>0</v>
      </c>
      <c r="AH320" s="28">
        <f t="shared" si="126"/>
        <v>0</v>
      </c>
      <c r="AI320" s="28">
        <f t="shared" si="127"/>
        <v>12909.292799999999</v>
      </c>
      <c r="AJ320" s="28">
        <v>0</v>
      </c>
      <c r="AK320" s="42">
        <v>0.03</v>
      </c>
      <c r="AL320" s="28">
        <f t="shared" si="156"/>
        <v>387.27878399999997</v>
      </c>
      <c r="AM320" s="28">
        <f t="shared" si="157"/>
        <v>13296.571583999999</v>
      </c>
      <c r="AN320" s="42">
        <v>0</v>
      </c>
      <c r="AO320" s="28">
        <f t="shared" si="128"/>
        <v>0</v>
      </c>
      <c r="AP320" s="28">
        <f t="shared" si="129"/>
        <v>13296.571583999999</v>
      </c>
      <c r="AQ320" s="28">
        <f t="shared" si="155"/>
        <v>13300</v>
      </c>
      <c r="AR320" s="30" t="s">
        <v>59</v>
      </c>
      <c r="AS320" s="23"/>
      <c r="AT320" s="28"/>
      <c r="AU320" s="34"/>
      <c r="AV320" s="34"/>
      <c r="AW320" s="42"/>
      <c r="AX320" s="34"/>
      <c r="AY320" s="43"/>
      <c r="AZ320" s="34"/>
      <c r="BA320" s="34"/>
      <c r="BB320" s="34"/>
      <c r="BC320" s="42"/>
      <c r="BD320" s="34"/>
      <c r="BE320" s="34"/>
      <c r="BF320" s="43"/>
      <c r="BG320" s="34"/>
      <c r="BH320" s="34"/>
      <c r="BI320" s="120"/>
      <c r="BJ320" s="28">
        <f t="shared" si="152"/>
        <v>15960</v>
      </c>
    </row>
    <row r="321" spans="1:62" s="46" customFormat="1" ht="15" x14ac:dyDescent="0.25">
      <c r="A321" s="103">
        <v>303</v>
      </c>
      <c r="B321" s="51" t="s">
        <v>172</v>
      </c>
      <c r="C321" s="21" t="s">
        <v>60</v>
      </c>
      <c r="D321" s="22">
        <v>2</v>
      </c>
      <c r="E321" s="21">
        <v>128</v>
      </c>
      <c r="F321" s="23">
        <v>280</v>
      </c>
      <c r="G321" s="47">
        <f t="shared" si="162"/>
        <v>408</v>
      </c>
      <c r="H321" s="50">
        <f t="shared" si="161"/>
        <v>128</v>
      </c>
      <c r="I321" s="28">
        <f t="shared" si="163"/>
        <v>289.78750000000002</v>
      </c>
      <c r="J321" s="28">
        <f t="shared" si="144"/>
        <v>37092.800000000003</v>
      </c>
      <c r="K321" s="41">
        <v>15</v>
      </c>
      <c r="L321" s="28">
        <f t="shared" si="131"/>
        <v>2472.8533333333335</v>
      </c>
      <c r="M321" s="28">
        <v>1355.71</v>
      </c>
      <c r="N321" s="42">
        <v>0.25</v>
      </c>
      <c r="O321" s="28">
        <f t="shared" si="132"/>
        <v>957.14083333333338</v>
      </c>
      <c r="P321" s="42">
        <v>1.54</v>
      </c>
      <c r="Q321" s="28">
        <f t="shared" si="133"/>
        <v>5895.9875333333339</v>
      </c>
      <c r="R321" s="28">
        <f t="shared" si="134"/>
        <v>10681.691699999999</v>
      </c>
      <c r="S321" s="42">
        <v>0.03</v>
      </c>
      <c r="T321" s="28">
        <f t="shared" si="135"/>
        <v>320.45075099999997</v>
      </c>
      <c r="U321" s="28">
        <f t="shared" si="136"/>
        <v>11002.142451</v>
      </c>
      <c r="V321" s="42">
        <v>0</v>
      </c>
      <c r="W321" s="28">
        <f t="shared" si="137"/>
        <v>0</v>
      </c>
      <c r="X321" s="29">
        <f t="shared" si="138"/>
        <v>11002.142451</v>
      </c>
      <c r="Y321" s="29">
        <f t="shared" si="154"/>
        <v>11000</v>
      </c>
      <c r="Z321" s="29">
        <f t="shared" si="145"/>
        <v>13200</v>
      </c>
      <c r="AA321" s="23">
        <v>280</v>
      </c>
      <c r="AB321" s="28">
        <f t="shared" si="164"/>
        <v>18.399999999999999</v>
      </c>
      <c r="AC321" s="34"/>
      <c r="AD321" s="28">
        <f t="shared" si="124"/>
        <v>5152</v>
      </c>
      <c r="AE321" s="42">
        <v>0.27100000000000002</v>
      </c>
      <c r="AF321" s="28">
        <f t="shared" si="125"/>
        <v>1396.192</v>
      </c>
      <c r="AG321" s="42">
        <v>0</v>
      </c>
      <c r="AH321" s="28">
        <f t="shared" si="126"/>
        <v>0</v>
      </c>
      <c r="AI321" s="28">
        <f t="shared" si="127"/>
        <v>6548.192</v>
      </c>
      <c r="AJ321" s="28">
        <v>0</v>
      </c>
      <c r="AK321" s="42">
        <v>0.03</v>
      </c>
      <c r="AL321" s="28">
        <f t="shared" si="156"/>
        <v>196.44576000000001</v>
      </c>
      <c r="AM321" s="28">
        <f t="shared" si="157"/>
        <v>6744.6377599999996</v>
      </c>
      <c r="AN321" s="42">
        <v>0</v>
      </c>
      <c r="AO321" s="28">
        <f t="shared" si="128"/>
        <v>0</v>
      </c>
      <c r="AP321" s="28">
        <f t="shared" si="129"/>
        <v>6744.6377599999996</v>
      </c>
      <c r="AQ321" s="28">
        <f t="shared" si="155"/>
        <v>6700</v>
      </c>
      <c r="AR321" s="30" t="s">
        <v>59</v>
      </c>
      <c r="AS321" s="23"/>
      <c r="AT321" s="28"/>
      <c r="AU321" s="34"/>
      <c r="AV321" s="34"/>
      <c r="AW321" s="42"/>
      <c r="AX321" s="34"/>
      <c r="AY321" s="43"/>
      <c r="AZ321" s="34"/>
      <c r="BA321" s="34"/>
      <c r="BB321" s="34"/>
      <c r="BC321" s="42"/>
      <c r="BD321" s="34"/>
      <c r="BE321" s="34"/>
      <c r="BF321" s="43"/>
      <c r="BG321" s="34"/>
      <c r="BH321" s="34"/>
      <c r="BI321" s="120"/>
      <c r="BJ321" s="28">
        <f t="shared" si="152"/>
        <v>8040</v>
      </c>
    </row>
    <row r="322" spans="1:62" s="46" customFormat="1" ht="15" x14ac:dyDescent="0.25">
      <c r="A322" s="103">
        <v>304</v>
      </c>
      <c r="B322" s="51" t="s">
        <v>172</v>
      </c>
      <c r="C322" s="21" t="s">
        <v>61</v>
      </c>
      <c r="D322" s="21" t="s">
        <v>73</v>
      </c>
      <c r="E322" s="21">
        <v>80</v>
      </c>
      <c r="F322" s="23">
        <v>208</v>
      </c>
      <c r="G322" s="47">
        <f t="shared" si="162"/>
        <v>288</v>
      </c>
      <c r="H322" s="50">
        <f t="shared" si="161"/>
        <v>80</v>
      </c>
      <c r="I322" s="28">
        <f t="shared" si="163"/>
        <v>289.78750000000002</v>
      </c>
      <c r="J322" s="28">
        <f t="shared" si="144"/>
        <v>23183</v>
      </c>
      <c r="K322" s="41">
        <v>15</v>
      </c>
      <c r="L322" s="28">
        <f t="shared" si="131"/>
        <v>1545.5333333333333</v>
      </c>
      <c r="M322" s="28">
        <v>1355.71</v>
      </c>
      <c r="N322" s="42">
        <v>0.25</v>
      </c>
      <c r="O322" s="28">
        <f t="shared" si="132"/>
        <v>725.31083333333333</v>
      </c>
      <c r="P322" s="42">
        <v>1.54</v>
      </c>
      <c r="Q322" s="28">
        <f t="shared" si="133"/>
        <v>4467.9147333333331</v>
      </c>
      <c r="R322" s="28">
        <f t="shared" si="134"/>
        <v>8094.4688999999998</v>
      </c>
      <c r="S322" s="42">
        <v>0.03</v>
      </c>
      <c r="T322" s="28">
        <f t="shared" si="135"/>
        <v>242.83406699999998</v>
      </c>
      <c r="U322" s="28">
        <f t="shared" si="136"/>
        <v>8337.3029669999996</v>
      </c>
      <c r="V322" s="42">
        <v>0</v>
      </c>
      <c r="W322" s="28">
        <f t="shared" si="137"/>
        <v>0</v>
      </c>
      <c r="X322" s="29">
        <f t="shared" si="138"/>
        <v>8337.3029669999996</v>
      </c>
      <c r="Y322" s="29">
        <f t="shared" si="154"/>
        <v>8300</v>
      </c>
      <c r="Z322" s="29">
        <f t="shared" si="145"/>
        <v>9960</v>
      </c>
      <c r="AA322" s="23">
        <v>208</v>
      </c>
      <c r="AB322" s="28">
        <f t="shared" si="164"/>
        <v>18.399999999999999</v>
      </c>
      <c r="AC322" s="34"/>
      <c r="AD322" s="28">
        <f t="shared" si="124"/>
        <v>3827.2</v>
      </c>
      <c r="AE322" s="42">
        <v>0.27100000000000002</v>
      </c>
      <c r="AF322" s="28">
        <f t="shared" si="125"/>
        <v>1037.1712</v>
      </c>
      <c r="AG322" s="42">
        <v>0</v>
      </c>
      <c r="AH322" s="28">
        <f t="shared" si="126"/>
        <v>0</v>
      </c>
      <c r="AI322" s="28">
        <f t="shared" si="127"/>
        <v>4864.3711999999996</v>
      </c>
      <c r="AJ322" s="28">
        <v>0</v>
      </c>
      <c r="AK322" s="42">
        <v>0.03</v>
      </c>
      <c r="AL322" s="28">
        <f t="shared" si="156"/>
        <v>145.93113599999998</v>
      </c>
      <c r="AM322" s="28">
        <f t="shared" si="157"/>
        <v>5010.3023359999997</v>
      </c>
      <c r="AN322" s="42">
        <v>0</v>
      </c>
      <c r="AO322" s="28">
        <f t="shared" si="128"/>
        <v>0</v>
      </c>
      <c r="AP322" s="28">
        <f t="shared" si="129"/>
        <v>5010.3023359999997</v>
      </c>
      <c r="AQ322" s="28">
        <f t="shared" si="155"/>
        <v>5000</v>
      </c>
      <c r="AR322" s="30" t="s">
        <v>59</v>
      </c>
      <c r="AS322" s="23"/>
      <c r="AT322" s="28"/>
      <c r="AU322" s="34"/>
      <c r="AV322" s="34"/>
      <c r="AW322" s="42"/>
      <c r="AX322" s="34"/>
      <c r="AY322" s="43"/>
      <c r="AZ322" s="34"/>
      <c r="BA322" s="34"/>
      <c r="BB322" s="34"/>
      <c r="BC322" s="42"/>
      <c r="BD322" s="34"/>
      <c r="BE322" s="34"/>
      <c r="BF322" s="43"/>
      <c r="BG322" s="34"/>
      <c r="BH322" s="34"/>
      <c r="BI322" s="120"/>
      <c r="BJ322" s="28">
        <f t="shared" si="152"/>
        <v>6000</v>
      </c>
    </row>
    <row r="323" spans="1:62" s="46" customFormat="1" ht="15" x14ac:dyDescent="0.25">
      <c r="A323" s="103">
        <v>305</v>
      </c>
      <c r="B323" s="51" t="s">
        <v>172</v>
      </c>
      <c r="C323" s="21" t="s">
        <v>61</v>
      </c>
      <c r="D323" s="21" t="s">
        <v>74</v>
      </c>
      <c r="E323" s="21">
        <v>66</v>
      </c>
      <c r="F323" s="23">
        <v>160</v>
      </c>
      <c r="G323" s="47">
        <f t="shared" si="162"/>
        <v>226</v>
      </c>
      <c r="H323" s="50">
        <f t="shared" si="161"/>
        <v>66</v>
      </c>
      <c r="I323" s="28">
        <f t="shared" si="163"/>
        <v>289.78750000000002</v>
      </c>
      <c r="J323" s="28">
        <f t="shared" si="144"/>
        <v>19125.975000000002</v>
      </c>
      <c r="K323" s="41">
        <v>15</v>
      </c>
      <c r="L323" s="28">
        <f t="shared" si="131"/>
        <v>1275.0650000000001</v>
      </c>
      <c r="M323" s="28">
        <v>1329.64</v>
      </c>
      <c r="N323" s="42">
        <v>0.25</v>
      </c>
      <c r="O323" s="28">
        <f t="shared" si="132"/>
        <v>651.17624999999998</v>
      </c>
      <c r="P323" s="42">
        <v>1.54</v>
      </c>
      <c r="Q323" s="28">
        <f t="shared" si="133"/>
        <v>4011.2456999999999</v>
      </c>
      <c r="R323" s="28">
        <f t="shared" si="134"/>
        <v>7267.1269499999999</v>
      </c>
      <c r="S323" s="42">
        <v>0.03</v>
      </c>
      <c r="T323" s="28">
        <f t="shared" si="135"/>
        <v>218.01380849999998</v>
      </c>
      <c r="U323" s="28">
        <f t="shared" si="136"/>
        <v>7485.1407584999997</v>
      </c>
      <c r="V323" s="42">
        <v>0</v>
      </c>
      <c r="W323" s="28">
        <f t="shared" si="137"/>
        <v>0</v>
      </c>
      <c r="X323" s="29">
        <f t="shared" si="138"/>
        <v>7485.1407584999997</v>
      </c>
      <c r="Y323" s="29">
        <f t="shared" si="154"/>
        <v>7500</v>
      </c>
      <c r="Z323" s="29">
        <f t="shared" si="145"/>
        <v>9000</v>
      </c>
      <c r="AA323" s="23">
        <v>160</v>
      </c>
      <c r="AB323" s="28">
        <f t="shared" si="164"/>
        <v>18.399999999999999</v>
      </c>
      <c r="AC323" s="34"/>
      <c r="AD323" s="28">
        <f t="shared" si="124"/>
        <v>2944</v>
      </c>
      <c r="AE323" s="42">
        <v>0.27100000000000002</v>
      </c>
      <c r="AF323" s="28">
        <f t="shared" si="125"/>
        <v>797.82400000000007</v>
      </c>
      <c r="AG323" s="42">
        <v>0</v>
      </c>
      <c r="AH323" s="28">
        <f t="shared" si="126"/>
        <v>0</v>
      </c>
      <c r="AI323" s="28">
        <f t="shared" si="127"/>
        <v>3741.8240000000001</v>
      </c>
      <c r="AJ323" s="28">
        <v>0</v>
      </c>
      <c r="AK323" s="42">
        <v>0.03</v>
      </c>
      <c r="AL323" s="28">
        <f t="shared" si="156"/>
        <v>112.25471999999999</v>
      </c>
      <c r="AM323" s="28">
        <f t="shared" si="157"/>
        <v>3854.07872</v>
      </c>
      <c r="AN323" s="42">
        <v>0</v>
      </c>
      <c r="AO323" s="28">
        <f t="shared" si="128"/>
        <v>0</v>
      </c>
      <c r="AP323" s="28">
        <f t="shared" si="129"/>
        <v>3854.07872</v>
      </c>
      <c r="AQ323" s="28">
        <f t="shared" si="155"/>
        <v>3900</v>
      </c>
      <c r="AR323" s="30" t="s">
        <v>59</v>
      </c>
      <c r="AS323" s="23"/>
      <c r="AT323" s="28"/>
      <c r="AU323" s="34"/>
      <c r="AV323" s="34"/>
      <c r="AW323" s="42"/>
      <c r="AX323" s="34"/>
      <c r="AY323" s="43"/>
      <c r="AZ323" s="34"/>
      <c r="BA323" s="34"/>
      <c r="BB323" s="34"/>
      <c r="BC323" s="42"/>
      <c r="BD323" s="34"/>
      <c r="BE323" s="34"/>
      <c r="BF323" s="43"/>
      <c r="BG323" s="34"/>
      <c r="BH323" s="34"/>
      <c r="BI323" s="120"/>
      <c r="BJ323" s="28">
        <f t="shared" si="152"/>
        <v>4680</v>
      </c>
    </row>
    <row r="324" spans="1:62" s="46" customFormat="1" ht="15" x14ac:dyDescent="0.25">
      <c r="A324" s="103">
        <v>306</v>
      </c>
      <c r="B324" s="51" t="s">
        <v>173</v>
      </c>
      <c r="C324" s="21" t="s">
        <v>58</v>
      </c>
      <c r="D324" s="22">
        <v>2</v>
      </c>
      <c r="E324" s="21">
        <v>219</v>
      </c>
      <c r="F324" s="23">
        <v>552</v>
      </c>
      <c r="G324" s="47">
        <f t="shared" si="162"/>
        <v>771</v>
      </c>
      <c r="H324" s="50">
        <f t="shared" si="161"/>
        <v>219</v>
      </c>
      <c r="I324" s="28">
        <f t="shared" si="163"/>
        <v>289.78750000000002</v>
      </c>
      <c r="J324" s="28">
        <f t="shared" si="144"/>
        <v>63463.462500000001</v>
      </c>
      <c r="K324" s="41">
        <v>15</v>
      </c>
      <c r="L324" s="28">
        <f t="shared" si="131"/>
        <v>4230.8975</v>
      </c>
      <c r="M324" s="28">
        <v>1433.92</v>
      </c>
      <c r="N324" s="42">
        <v>0.25</v>
      </c>
      <c r="O324" s="28">
        <f t="shared" si="132"/>
        <v>1416.204375</v>
      </c>
      <c r="P324" s="42">
        <v>1.54</v>
      </c>
      <c r="Q324" s="28">
        <f t="shared" si="133"/>
        <v>8723.8189500000008</v>
      </c>
      <c r="R324" s="28">
        <f t="shared" si="134"/>
        <v>15804.840825000001</v>
      </c>
      <c r="S324" s="42">
        <v>0.03</v>
      </c>
      <c r="T324" s="28">
        <f t="shared" si="135"/>
        <v>474.14522475000001</v>
      </c>
      <c r="U324" s="28">
        <f t="shared" si="136"/>
        <v>16278.986049750001</v>
      </c>
      <c r="V324" s="42">
        <v>0</v>
      </c>
      <c r="W324" s="28">
        <f t="shared" si="137"/>
        <v>0</v>
      </c>
      <c r="X324" s="29">
        <f t="shared" si="138"/>
        <v>16278.986049750001</v>
      </c>
      <c r="Y324" s="29">
        <f t="shared" si="154"/>
        <v>16300</v>
      </c>
      <c r="Z324" s="29">
        <f t="shared" si="145"/>
        <v>19560</v>
      </c>
      <c r="AA324" s="23">
        <v>552</v>
      </c>
      <c r="AB324" s="28">
        <f t="shared" si="164"/>
        <v>18.399999999999999</v>
      </c>
      <c r="AC324" s="34"/>
      <c r="AD324" s="28">
        <f t="shared" si="124"/>
        <v>10156.799999999999</v>
      </c>
      <c r="AE324" s="42">
        <v>0.27100000000000002</v>
      </c>
      <c r="AF324" s="28">
        <f t="shared" si="125"/>
        <v>2752.4928</v>
      </c>
      <c r="AG324" s="42">
        <v>0</v>
      </c>
      <c r="AH324" s="28">
        <f t="shared" si="126"/>
        <v>0</v>
      </c>
      <c r="AI324" s="28">
        <f t="shared" si="127"/>
        <v>12909.292799999999</v>
      </c>
      <c r="AJ324" s="28">
        <v>0</v>
      </c>
      <c r="AK324" s="42">
        <v>0.03</v>
      </c>
      <c r="AL324" s="28">
        <f t="shared" si="156"/>
        <v>387.27878399999997</v>
      </c>
      <c r="AM324" s="28">
        <f t="shared" si="157"/>
        <v>13296.571583999999</v>
      </c>
      <c r="AN324" s="42">
        <v>0</v>
      </c>
      <c r="AO324" s="28">
        <f t="shared" si="128"/>
        <v>0</v>
      </c>
      <c r="AP324" s="28">
        <f t="shared" si="129"/>
        <v>13296.571583999999</v>
      </c>
      <c r="AQ324" s="28">
        <f t="shared" si="155"/>
        <v>13300</v>
      </c>
      <c r="AR324" s="30" t="s">
        <v>59</v>
      </c>
      <c r="AS324" s="23"/>
      <c r="AT324" s="28"/>
      <c r="AU324" s="34"/>
      <c r="AV324" s="34"/>
      <c r="AW324" s="42"/>
      <c r="AX324" s="34"/>
      <c r="AY324" s="43"/>
      <c r="AZ324" s="34"/>
      <c r="BA324" s="34"/>
      <c r="BB324" s="34"/>
      <c r="BC324" s="42"/>
      <c r="BD324" s="34"/>
      <c r="BE324" s="34"/>
      <c r="BF324" s="43"/>
      <c r="BG324" s="34"/>
      <c r="BH324" s="34"/>
      <c r="BI324" s="120"/>
      <c r="BJ324" s="28">
        <f t="shared" si="152"/>
        <v>15960</v>
      </c>
    </row>
    <row r="325" spans="1:62" s="46" customFormat="1" ht="15" x14ac:dyDescent="0.25">
      <c r="A325" s="103">
        <v>307</v>
      </c>
      <c r="B325" s="51" t="s">
        <v>173</v>
      </c>
      <c r="C325" s="21" t="s">
        <v>60</v>
      </c>
      <c r="D325" s="21" t="s">
        <v>78</v>
      </c>
      <c r="E325" s="21">
        <v>110</v>
      </c>
      <c r="F325" s="23">
        <v>280</v>
      </c>
      <c r="G325" s="47">
        <f t="shared" si="162"/>
        <v>390</v>
      </c>
      <c r="H325" s="50">
        <f t="shared" si="161"/>
        <v>110</v>
      </c>
      <c r="I325" s="28">
        <f t="shared" si="163"/>
        <v>289.78750000000002</v>
      </c>
      <c r="J325" s="28">
        <f t="shared" si="144"/>
        <v>31876.625000000004</v>
      </c>
      <c r="K325" s="41">
        <v>15</v>
      </c>
      <c r="L325" s="28">
        <f t="shared" si="131"/>
        <v>2125.1083333333336</v>
      </c>
      <c r="M325" s="28">
        <v>1355.71</v>
      </c>
      <c r="N325" s="42">
        <v>0.25</v>
      </c>
      <c r="O325" s="28">
        <f t="shared" si="132"/>
        <v>870.2045833333334</v>
      </c>
      <c r="P325" s="42">
        <v>1.54</v>
      </c>
      <c r="Q325" s="28">
        <f t="shared" si="133"/>
        <v>5360.4602333333341</v>
      </c>
      <c r="R325" s="28">
        <f t="shared" si="134"/>
        <v>9711.48315</v>
      </c>
      <c r="S325" s="42">
        <v>0.03</v>
      </c>
      <c r="T325" s="28">
        <f t="shared" si="135"/>
        <v>291.3444945</v>
      </c>
      <c r="U325" s="28">
        <f t="shared" si="136"/>
        <v>10002.827644499999</v>
      </c>
      <c r="V325" s="42">
        <v>0</v>
      </c>
      <c r="W325" s="28">
        <f t="shared" si="137"/>
        <v>0</v>
      </c>
      <c r="X325" s="29">
        <f t="shared" si="138"/>
        <v>10002.827644499999</v>
      </c>
      <c r="Y325" s="29">
        <f t="shared" si="154"/>
        <v>10000</v>
      </c>
      <c r="Z325" s="29">
        <f t="shared" si="145"/>
        <v>12000</v>
      </c>
      <c r="AA325" s="23">
        <v>280</v>
      </c>
      <c r="AB325" s="28">
        <f t="shared" si="164"/>
        <v>18.399999999999999</v>
      </c>
      <c r="AC325" s="34"/>
      <c r="AD325" s="28">
        <f t="shared" si="124"/>
        <v>5152</v>
      </c>
      <c r="AE325" s="42">
        <v>0.27100000000000002</v>
      </c>
      <c r="AF325" s="28">
        <f t="shared" si="125"/>
        <v>1396.192</v>
      </c>
      <c r="AG325" s="42">
        <v>0</v>
      </c>
      <c r="AH325" s="28">
        <f t="shared" si="126"/>
        <v>0</v>
      </c>
      <c r="AI325" s="28">
        <f t="shared" si="127"/>
        <v>6548.192</v>
      </c>
      <c r="AJ325" s="28">
        <v>0</v>
      </c>
      <c r="AK325" s="42">
        <v>0.03</v>
      </c>
      <c r="AL325" s="28">
        <f t="shared" si="156"/>
        <v>196.44576000000001</v>
      </c>
      <c r="AM325" s="28">
        <f t="shared" si="157"/>
        <v>6744.6377599999996</v>
      </c>
      <c r="AN325" s="42">
        <v>0</v>
      </c>
      <c r="AO325" s="28">
        <f t="shared" si="128"/>
        <v>0</v>
      </c>
      <c r="AP325" s="28">
        <f t="shared" si="129"/>
        <v>6744.6377599999996</v>
      </c>
      <c r="AQ325" s="28">
        <f t="shared" si="155"/>
        <v>6700</v>
      </c>
      <c r="AR325" s="30" t="s">
        <v>59</v>
      </c>
      <c r="AS325" s="23"/>
      <c r="AT325" s="28"/>
      <c r="AU325" s="34"/>
      <c r="AV325" s="34"/>
      <c r="AW325" s="42"/>
      <c r="AX325" s="34"/>
      <c r="AY325" s="43"/>
      <c r="AZ325" s="34"/>
      <c r="BA325" s="34"/>
      <c r="BB325" s="34"/>
      <c r="BC325" s="42"/>
      <c r="BD325" s="34"/>
      <c r="BE325" s="34"/>
      <c r="BF325" s="43"/>
      <c r="BG325" s="34"/>
      <c r="BH325" s="34"/>
      <c r="BI325" s="120"/>
      <c r="BJ325" s="28">
        <f t="shared" si="152"/>
        <v>8040</v>
      </c>
    </row>
    <row r="326" spans="1:62" s="46" customFormat="1" ht="15" x14ac:dyDescent="0.25">
      <c r="A326" s="103">
        <v>308</v>
      </c>
      <c r="B326" s="51" t="s">
        <v>173</v>
      </c>
      <c r="C326" s="21" t="s">
        <v>61</v>
      </c>
      <c r="D326" s="21" t="s">
        <v>73</v>
      </c>
      <c r="E326" s="21">
        <v>80</v>
      </c>
      <c r="F326" s="23">
        <v>208</v>
      </c>
      <c r="G326" s="47">
        <f t="shared" si="162"/>
        <v>288</v>
      </c>
      <c r="H326" s="50">
        <f t="shared" si="161"/>
        <v>80</v>
      </c>
      <c r="I326" s="28">
        <f t="shared" si="163"/>
        <v>289.78750000000002</v>
      </c>
      <c r="J326" s="28">
        <f t="shared" si="144"/>
        <v>23183</v>
      </c>
      <c r="K326" s="41">
        <v>15</v>
      </c>
      <c r="L326" s="28">
        <f t="shared" si="131"/>
        <v>1545.5333333333333</v>
      </c>
      <c r="M326" s="28">
        <v>1355.71</v>
      </c>
      <c r="N326" s="42">
        <v>0.25</v>
      </c>
      <c r="O326" s="28">
        <f t="shared" si="132"/>
        <v>725.31083333333333</v>
      </c>
      <c r="P326" s="42">
        <v>1.54</v>
      </c>
      <c r="Q326" s="28">
        <f t="shared" si="133"/>
        <v>4467.9147333333331</v>
      </c>
      <c r="R326" s="28">
        <f t="shared" si="134"/>
        <v>8094.4688999999998</v>
      </c>
      <c r="S326" s="42">
        <v>0.03</v>
      </c>
      <c r="T326" s="28">
        <f t="shared" si="135"/>
        <v>242.83406699999998</v>
      </c>
      <c r="U326" s="28">
        <f t="shared" si="136"/>
        <v>8337.3029669999996</v>
      </c>
      <c r="V326" s="42">
        <v>0</v>
      </c>
      <c r="W326" s="28">
        <f t="shared" si="137"/>
        <v>0</v>
      </c>
      <c r="X326" s="29">
        <f t="shared" si="138"/>
        <v>8337.3029669999996</v>
      </c>
      <c r="Y326" s="29">
        <f t="shared" si="154"/>
        <v>8300</v>
      </c>
      <c r="Z326" s="29">
        <f t="shared" si="145"/>
        <v>9960</v>
      </c>
      <c r="AA326" s="23">
        <v>208</v>
      </c>
      <c r="AB326" s="28">
        <f t="shared" si="164"/>
        <v>18.399999999999999</v>
      </c>
      <c r="AC326" s="34"/>
      <c r="AD326" s="28">
        <f t="shared" si="124"/>
        <v>3827.2</v>
      </c>
      <c r="AE326" s="42">
        <v>0.27100000000000002</v>
      </c>
      <c r="AF326" s="28">
        <f t="shared" si="125"/>
        <v>1037.1712</v>
      </c>
      <c r="AG326" s="42">
        <v>0</v>
      </c>
      <c r="AH326" s="28">
        <f t="shared" si="126"/>
        <v>0</v>
      </c>
      <c r="AI326" s="28">
        <f t="shared" si="127"/>
        <v>4864.3711999999996</v>
      </c>
      <c r="AJ326" s="28">
        <v>0</v>
      </c>
      <c r="AK326" s="42">
        <v>0.03</v>
      </c>
      <c r="AL326" s="28">
        <f t="shared" si="156"/>
        <v>145.93113599999998</v>
      </c>
      <c r="AM326" s="28">
        <f t="shared" si="157"/>
        <v>5010.3023359999997</v>
      </c>
      <c r="AN326" s="42">
        <v>0</v>
      </c>
      <c r="AO326" s="28">
        <f t="shared" si="128"/>
        <v>0</v>
      </c>
      <c r="AP326" s="28">
        <f t="shared" si="129"/>
        <v>5010.3023359999997</v>
      </c>
      <c r="AQ326" s="28">
        <f t="shared" si="155"/>
        <v>5000</v>
      </c>
      <c r="AR326" s="30" t="s">
        <v>59</v>
      </c>
      <c r="AS326" s="23"/>
      <c r="AT326" s="28"/>
      <c r="AU326" s="34"/>
      <c r="AV326" s="34"/>
      <c r="AW326" s="42"/>
      <c r="AX326" s="34"/>
      <c r="AY326" s="43"/>
      <c r="AZ326" s="34"/>
      <c r="BA326" s="34"/>
      <c r="BB326" s="34"/>
      <c r="BC326" s="42"/>
      <c r="BD326" s="34"/>
      <c r="BE326" s="34"/>
      <c r="BF326" s="43"/>
      <c r="BG326" s="34"/>
      <c r="BH326" s="34"/>
      <c r="BI326" s="120"/>
      <c r="BJ326" s="28">
        <f t="shared" si="152"/>
        <v>6000</v>
      </c>
    </row>
    <row r="327" spans="1:62" s="46" customFormat="1" ht="15" x14ac:dyDescent="0.25">
      <c r="A327" s="103">
        <v>309</v>
      </c>
      <c r="B327" s="51" t="s">
        <v>173</v>
      </c>
      <c r="C327" s="21" t="s">
        <v>61</v>
      </c>
      <c r="D327" s="21" t="s">
        <v>74</v>
      </c>
      <c r="E327" s="21">
        <v>66</v>
      </c>
      <c r="F327" s="23">
        <v>160</v>
      </c>
      <c r="G327" s="47">
        <f t="shared" si="162"/>
        <v>226</v>
      </c>
      <c r="H327" s="50">
        <f t="shared" si="161"/>
        <v>66</v>
      </c>
      <c r="I327" s="28">
        <f t="shared" si="163"/>
        <v>289.78750000000002</v>
      </c>
      <c r="J327" s="28">
        <f t="shared" si="144"/>
        <v>19125.975000000002</v>
      </c>
      <c r="K327" s="41">
        <v>15</v>
      </c>
      <c r="L327" s="28">
        <f t="shared" si="131"/>
        <v>1275.0650000000001</v>
      </c>
      <c r="M327" s="28">
        <v>1329.64</v>
      </c>
      <c r="N327" s="42">
        <v>0.25</v>
      </c>
      <c r="O327" s="28">
        <f t="shared" si="132"/>
        <v>651.17624999999998</v>
      </c>
      <c r="P327" s="42">
        <v>1.54</v>
      </c>
      <c r="Q327" s="28">
        <f t="shared" si="133"/>
        <v>4011.2456999999999</v>
      </c>
      <c r="R327" s="28">
        <f t="shared" si="134"/>
        <v>7267.1269499999999</v>
      </c>
      <c r="S327" s="42">
        <v>0.03</v>
      </c>
      <c r="T327" s="28">
        <f t="shared" si="135"/>
        <v>218.01380849999998</v>
      </c>
      <c r="U327" s="28">
        <f t="shared" si="136"/>
        <v>7485.1407584999997</v>
      </c>
      <c r="V327" s="42">
        <v>0</v>
      </c>
      <c r="W327" s="28">
        <f t="shared" si="137"/>
        <v>0</v>
      </c>
      <c r="X327" s="29">
        <f t="shared" si="138"/>
        <v>7485.1407584999997</v>
      </c>
      <c r="Y327" s="29">
        <f t="shared" si="154"/>
        <v>7500</v>
      </c>
      <c r="Z327" s="29">
        <f t="shared" si="145"/>
        <v>9000</v>
      </c>
      <c r="AA327" s="23">
        <v>160</v>
      </c>
      <c r="AB327" s="28">
        <f t="shared" si="164"/>
        <v>18.399999999999999</v>
      </c>
      <c r="AC327" s="34"/>
      <c r="AD327" s="28">
        <f t="shared" si="124"/>
        <v>2944</v>
      </c>
      <c r="AE327" s="42">
        <v>0.27100000000000002</v>
      </c>
      <c r="AF327" s="28">
        <f t="shared" si="125"/>
        <v>797.82400000000007</v>
      </c>
      <c r="AG327" s="42">
        <v>0</v>
      </c>
      <c r="AH327" s="28">
        <f t="shared" si="126"/>
        <v>0</v>
      </c>
      <c r="AI327" s="28">
        <f t="shared" si="127"/>
        <v>3741.8240000000001</v>
      </c>
      <c r="AJ327" s="28">
        <v>0</v>
      </c>
      <c r="AK327" s="42">
        <v>0.03</v>
      </c>
      <c r="AL327" s="28">
        <f t="shared" si="156"/>
        <v>112.25471999999999</v>
      </c>
      <c r="AM327" s="28">
        <f t="shared" si="157"/>
        <v>3854.07872</v>
      </c>
      <c r="AN327" s="42">
        <v>0</v>
      </c>
      <c r="AO327" s="28">
        <f t="shared" si="128"/>
        <v>0</v>
      </c>
      <c r="AP327" s="28">
        <f t="shared" si="129"/>
        <v>3854.07872</v>
      </c>
      <c r="AQ327" s="28">
        <f t="shared" si="155"/>
        <v>3900</v>
      </c>
      <c r="AR327" s="30" t="s">
        <v>59</v>
      </c>
      <c r="AS327" s="23"/>
      <c r="AT327" s="28"/>
      <c r="AU327" s="34"/>
      <c r="AV327" s="34"/>
      <c r="AW327" s="42"/>
      <c r="AX327" s="34"/>
      <c r="AY327" s="43"/>
      <c r="AZ327" s="34"/>
      <c r="BA327" s="34"/>
      <c r="BB327" s="34"/>
      <c r="BC327" s="42"/>
      <c r="BD327" s="34"/>
      <c r="BE327" s="34"/>
      <c r="BF327" s="43"/>
      <c r="BG327" s="34"/>
      <c r="BH327" s="34"/>
      <c r="BI327" s="120"/>
      <c r="BJ327" s="28">
        <f t="shared" si="152"/>
        <v>4680</v>
      </c>
    </row>
    <row r="328" spans="1:62" s="46" customFormat="1" ht="15" x14ac:dyDescent="0.25">
      <c r="A328" s="103">
        <v>310</v>
      </c>
      <c r="B328" s="51" t="s">
        <v>174</v>
      </c>
      <c r="C328" s="21" t="s">
        <v>58</v>
      </c>
      <c r="D328" s="22">
        <v>2</v>
      </c>
      <c r="E328" s="21">
        <v>200</v>
      </c>
      <c r="F328" s="23">
        <v>440</v>
      </c>
      <c r="G328" s="47">
        <f t="shared" si="162"/>
        <v>640</v>
      </c>
      <c r="H328" s="50">
        <f t="shared" si="161"/>
        <v>200</v>
      </c>
      <c r="I328" s="28">
        <f t="shared" si="163"/>
        <v>289.78750000000002</v>
      </c>
      <c r="J328" s="28">
        <f t="shared" si="144"/>
        <v>57957.500000000007</v>
      </c>
      <c r="K328" s="41">
        <v>15</v>
      </c>
      <c r="L328" s="28">
        <f t="shared" si="131"/>
        <v>3863.8333333333339</v>
      </c>
      <c r="M328" s="28">
        <v>1407.85</v>
      </c>
      <c r="N328" s="42">
        <v>0.25</v>
      </c>
      <c r="O328" s="28">
        <f t="shared" si="132"/>
        <v>1317.9208333333336</v>
      </c>
      <c r="P328" s="42">
        <v>1.54</v>
      </c>
      <c r="Q328" s="28">
        <f t="shared" si="133"/>
        <v>8118.392333333335</v>
      </c>
      <c r="R328" s="28">
        <f t="shared" si="134"/>
        <v>14707.996500000003</v>
      </c>
      <c r="S328" s="42">
        <v>0.03</v>
      </c>
      <c r="T328" s="28">
        <f t="shared" si="135"/>
        <v>441.23989500000005</v>
      </c>
      <c r="U328" s="28">
        <f t="shared" si="136"/>
        <v>15149.236395000004</v>
      </c>
      <c r="V328" s="42">
        <v>0</v>
      </c>
      <c r="W328" s="28">
        <f t="shared" si="137"/>
        <v>0</v>
      </c>
      <c r="X328" s="29">
        <f t="shared" si="138"/>
        <v>15149.236395000004</v>
      </c>
      <c r="Y328" s="29">
        <f t="shared" si="154"/>
        <v>15100</v>
      </c>
      <c r="Z328" s="29">
        <f t="shared" si="145"/>
        <v>18120</v>
      </c>
      <c r="AA328" s="23">
        <v>440</v>
      </c>
      <c r="AB328" s="28">
        <f t="shared" si="164"/>
        <v>18.399999999999999</v>
      </c>
      <c r="AC328" s="34"/>
      <c r="AD328" s="28">
        <f t="shared" si="124"/>
        <v>8095.9999999999991</v>
      </c>
      <c r="AE328" s="42">
        <v>0.27100000000000002</v>
      </c>
      <c r="AF328" s="28">
        <f t="shared" si="125"/>
        <v>2194.0160000000001</v>
      </c>
      <c r="AG328" s="42">
        <v>0</v>
      </c>
      <c r="AH328" s="28">
        <f t="shared" si="126"/>
        <v>0</v>
      </c>
      <c r="AI328" s="28">
        <f t="shared" si="127"/>
        <v>10290.016</v>
      </c>
      <c r="AJ328" s="28">
        <v>0</v>
      </c>
      <c r="AK328" s="42">
        <v>0.03</v>
      </c>
      <c r="AL328" s="28">
        <f t="shared" si="156"/>
        <v>308.70047999999997</v>
      </c>
      <c r="AM328" s="28">
        <f t="shared" si="157"/>
        <v>10598.716479999999</v>
      </c>
      <c r="AN328" s="42">
        <v>0</v>
      </c>
      <c r="AO328" s="28">
        <f t="shared" si="128"/>
        <v>0</v>
      </c>
      <c r="AP328" s="28">
        <f t="shared" si="129"/>
        <v>10598.716479999999</v>
      </c>
      <c r="AQ328" s="28">
        <f t="shared" si="155"/>
        <v>10600</v>
      </c>
      <c r="AR328" s="30" t="s">
        <v>59</v>
      </c>
      <c r="AS328" s="23"/>
      <c r="AT328" s="28"/>
      <c r="AU328" s="34"/>
      <c r="AV328" s="34"/>
      <c r="AW328" s="42"/>
      <c r="AX328" s="34"/>
      <c r="AY328" s="43"/>
      <c r="AZ328" s="34"/>
      <c r="BA328" s="34"/>
      <c r="BB328" s="34"/>
      <c r="BC328" s="42"/>
      <c r="BD328" s="34"/>
      <c r="BE328" s="34"/>
      <c r="BF328" s="43"/>
      <c r="BG328" s="34"/>
      <c r="BH328" s="34"/>
      <c r="BI328" s="120"/>
      <c r="BJ328" s="28">
        <f t="shared" si="152"/>
        <v>12720</v>
      </c>
    </row>
    <row r="329" spans="1:62" s="46" customFormat="1" ht="15" x14ac:dyDescent="0.25">
      <c r="A329" s="103">
        <v>311</v>
      </c>
      <c r="B329" s="51" t="s">
        <v>174</v>
      </c>
      <c r="C329" s="21" t="s">
        <v>60</v>
      </c>
      <c r="D329" s="22">
        <v>2</v>
      </c>
      <c r="E329" s="21">
        <v>122</v>
      </c>
      <c r="F329" s="23">
        <v>200</v>
      </c>
      <c r="G329" s="47">
        <f t="shared" si="162"/>
        <v>322</v>
      </c>
      <c r="H329" s="50">
        <f t="shared" si="161"/>
        <v>122</v>
      </c>
      <c r="I329" s="28">
        <f t="shared" si="163"/>
        <v>289.78750000000002</v>
      </c>
      <c r="J329" s="28">
        <f t="shared" si="144"/>
        <v>35354.075000000004</v>
      </c>
      <c r="K329" s="41">
        <v>15</v>
      </c>
      <c r="L329" s="28">
        <f t="shared" si="131"/>
        <v>2356.9383333333335</v>
      </c>
      <c r="M329" s="28">
        <v>1355.71</v>
      </c>
      <c r="N329" s="42">
        <v>0.25</v>
      </c>
      <c r="O329" s="28">
        <f t="shared" si="132"/>
        <v>928.16208333333338</v>
      </c>
      <c r="P329" s="42">
        <v>1.54</v>
      </c>
      <c r="Q329" s="28">
        <f t="shared" si="133"/>
        <v>5717.4784333333337</v>
      </c>
      <c r="R329" s="28">
        <f t="shared" si="134"/>
        <v>10358.288850000001</v>
      </c>
      <c r="S329" s="42">
        <v>0.03</v>
      </c>
      <c r="T329" s="28">
        <f t="shared" si="135"/>
        <v>310.74866550000002</v>
      </c>
      <c r="U329" s="28">
        <f t="shared" si="136"/>
        <v>10669.0375155</v>
      </c>
      <c r="V329" s="42">
        <v>0</v>
      </c>
      <c r="W329" s="28">
        <f t="shared" si="137"/>
        <v>0</v>
      </c>
      <c r="X329" s="29">
        <f t="shared" si="138"/>
        <v>10669.0375155</v>
      </c>
      <c r="Y329" s="29">
        <f t="shared" si="154"/>
        <v>10700</v>
      </c>
      <c r="Z329" s="29">
        <f t="shared" si="145"/>
        <v>12840</v>
      </c>
      <c r="AA329" s="23">
        <v>200</v>
      </c>
      <c r="AB329" s="28">
        <f t="shared" si="164"/>
        <v>18.399999999999999</v>
      </c>
      <c r="AC329" s="34"/>
      <c r="AD329" s="28">
        <f t="shared" si="124"/>
        <v>3679.9999999999995</v>
      </c>
      <c r="AE329" s="42">
        <v>0.27100000000000002</v>
      </c>
      <c r="AF329" s="28">
        <f t="shared" si="125"/>
        <v>997.28</v>
      </c>
      <c r="AG329" s="42">
        <v>0</v>
      </c>
      <c r="AH329" s="28">
        <f t="shared" si="126"/>
        <v>0</v>
      </c>
      <c r="AI329" s="28">
        <f t="shared" si="127"/>
        <v>4677.28</v>
      </c>
      <c r="AJ329" s="28">
        <v>0</v>
      </c>
      <c r="AK329" s="42">
        <v>0.03</v>
      </c>
      <c r="AL329" s="28">
        <f t="shared" si="156"/>
        <v>140.3184</v>
      </c>
      <c r="AM329" s="28">
        <f t="shared" si="157"/>
        <v>4817.5983999999999</v>
      </c>
      <c r="AN329" s="42">
        <v>0</v>
      </c>
      <c r="AO329" s="28">
        <f t="shared" si="128"/>
        <v>0</v>
      </c>
      <c r="AP329" s="28">
        <f t="shared" si="129"/>
        <v>4817.5983999999999</v>
      </c>
      <c r="AQ329" s="28">
        <f t="shared" si="155"/>
        <v>4800</v>
      </c>
      <c r="AR329" s="30" t="s">
        <v>59</v>
      </c>
      <c r="AS329" s="23"/>
      <c r="AT329" s="28"/>
      <c r="AU329" s="34"/>
      <c r="AV329" s="34"/>
      <c r="AW329" s="42"/>
      <c r="AX329" s="34"/>
      <c r="AY329" s="43"/>
      <c r="AZ329" s="34"/>
      <c r="BA329" s="34"/>
      <c r="BB329" s="34"/>
      <c r="BC329" s="42"/>
      <c r="BD329" s="34"/>
      <c r="BE329" s="34"/>
      <c r="BF329" s="43"/>
      <c r="BG329" s="34"/>
      <c r="BH329" s="34"/>
      <c r="BI329" s="120"/>
      <c r="BJ329" s="28">
        <f t="shared" si="152"/>
        <v>5760</v>
      </c>
    </row>
    <row r="330" spans="1:62" s="46" customFormat="1" ht="15" x14ac:dyDescent="0.25">
      <c r="A330" s="103">
        <v>312</v>
      </c>
      <c r="B330" s="51" t="s">
        <v>174</v>
      </c>
      <c r="C330" s="21" t="s">
        <v>61</v>
      </c>
      <c r="D330" s="21" t="s">
        <v>73</v>
      </c>
      <c r="E330" s="21">
        <v>120</v>
      </c>
      <c r="F330" s="23">
        <v>160</v>
      </c>
      <c r="G330" s="47">
        <f t="shared" si="162"/>
        <v>280</v>
      </c>
      <c r="H330" s="50">
        <f t="shared" si="161"/>
        <v>120</v>
      </c>
      <c r="I330" s="28">
        <f t="shared" si="163"/>
        <v>289.78750000000002</v>
      </c>
      <c r="J330" s="28">
        <f t="shared" si="144"/>
        <v>34774.5</v>
      </c>
      <c r="K330" s="41">
        <v>15</v>
      </c>
      <c r="L330" s="28">
        <f t="shared" si="131"/>
        <v>2318.3000000000002</v>
      </c>
      <c r="M330" s="28">
        <v>1329.64</v>
      </c>
      <c r="N330" s="42">
        <v>0.25</v>
      </c>
      <c r="O330" s="28">
        <f t="shared" si="132"/>
        <v>911.98500000000013</v>
      </c>
      <c r="P330" s="42">
        <v>1.54</v>
      </c>
      <c r="Q330" s="28">
        <f t="shared" si="133"/>
        <v>5617.8276000000005</v>
      </c>
      <c r="R330" s="28">
        <f t="shared" si="134"/>
        <v>10177.752600000002</v>
      </c>
      <c r="S330" s="42">
        <v>0.03</v>
      </c>
      <c r="T330" s="28">
        <f t="shared" si="135"/>
        <v>305.33257800000001</v>
      </c>
      <c r="U330" s="28">
        <f t="shared" si="136"/>
        <v>10483.085178000001</v>
      </c>
      <c r="V330" s="42">
        <v>0</v>
      </c>
      <c r="W330" s="28">
        <f t="shared" si="137"/>
        <v>0</v>
      </c>
      <c r="X330" s="29">
        <f t="shared" si="138"/>
        <v>10483.085178000001</v>
      </c>
      <c r="Y330" s="29">
        <f t="shared" si="154"/>
        <v>10500</v>
      </c>
      <c r="Z330" s="29">
        <f t="shared" si="145"/>
        <v>12600</v>
      </c>
      <c r="AA330" s="23">
        <v>160</v>
      </c>
      <c r="AB330" s="28">
        <f t="shared" si="164"/>
        <v>18.399999999999999</v>
      </c>
      <c r="AC330" s="34"/>
      <c r="AD330" s="28">
        <f t="shared" si="124"/>
        <v>2944</v>
      </c>
      <c r="AE330" s="42">
        <v>0.27100000000000002</v>
      </c>
      <c r="AF330" s="28">
        <f t="shared" si="125"/>
        <v>797.82400000000007</v>
      </c>
      <c r="AG330" s="42">
        <v>0</v>
      </c>
      <c r="AH330" s="28">
        <f t="shared" si="126"/>
        <v>0</v>
      </c>
      <c r="AI330" s="28">
        <f t="shared" si="127"/>
        <v>3741.8240000000001</v>
      </c>
      <c r="AJ330" s="28">
        <v>0</v>
      </c>
      <c r="AK330" s="42">
        <v>0.03</v>
      </c>
      <c r="AL330" s="28">
        <f t="shared" si="156"/>
        <v>112.25471999999999</v>
      </c>
      <c r="AM330" s="28">
        <f t="shared" si="157"/>
        <v>3854.07872</v>
      </c>
      <c r="AN330" s="42">
        <v>0</v>
      </c>
      <c r="AO330" s="28">
        <f t="shared" si="128"/>
        <v>0</v>
      </c>
      <c r="AP330" s="28">
        <f t="shared" si="129"/>
        <v>3854.07872</v>
      </c>
      <c r="AQ330" s="28">
        <f t="shared" si="155"/>
        <v>3900</v>
      </c>
      <c r="AR330" s="30" t="s">
        <v>59</v>
      </c>
      <c r="AS330" s="23"/>
      <c r="AT330" s="28"/>
      <c r="AU330" s="34"/>
      <c r="AV330" s="34"/>
      <c r="AW330" s="42"/>
      <c r="AX330" s="34"/>
      <c r="AY330" s="43"/>
      <c r="AZ330" s="34"/>
      <c r="BA330" s="34"/>
      <c r="BB330" s="34"/>
      <c r="BC330" s="42"/>
      <c r="BD330" s="34"/>
      <c r="BE330" s="34"/>
      <c r="BF330" s="43"/>
      <c r="BG330" s="34"/>
      <c r="BH330" s="34"/>
      <c r="BI330" s="120"/>
      <c r="BJ330" s="28">
        <f t="shared" si="152"/>
        <v>4680</v>
      </c>
    </row>
    <row r="331" spans="1:62" s="46" customFormat="1" ht="15" x14ac:dyDescent="0.25">
      <c r="A331" s="103">
        <v>313</v>
      </c>
      <c r="B331" s="51" t="s">
        <v>174</v>
      </c>
      <c r="C331" s="21" t="s">
        <v>61</v>
      </c>
      <c r="D331" s="21" t="s">
        <v>74</v>
      </c>
      <c r="E331" s="21">
        <v>104</v>
      </c>
      <c r="F331" s="23">
        <v>160</v>
      </c>
      <c r="G331" s="47">
        <f t="shared" si="162"/>
        <v>264</v>
      </c>
      <c r="H331" s="50">
        <f t="shared" si="161"/>
        <v>104</v>
      </c>
      <c r="I331" s="28">
        <f t="shared" si="163"/>
        <v>289.78750000000002</v>
      </c>
      <c r="J331" s="28">
        <f t="shared" si="144"/>
        <v>30137.9</v>
      </c>
      <c r="K331" s="41">
        <v>15</v>
      </c>
      <c r="L331" s="28">
        <f t="shared" si="131"/>
        <v>2009.1933333333334</v>
      </c>
      <c r="M331" s="28">
        <v>1329.64</v>
      </c>
      <c r="N331" s="42">
        <v>0.25</v>
      </c>
      <c r="O331" s="28">
        <f t="shared" si="132"/>
        <v>834.70833333333337</v>
      </c>
      <c r="P331" s="42">
        <v>1.54</v>
      </c>
      <c r="Q331" s="28">
        <f t="shared" si="133"/>
        <v>5141.8033333333333</v>
      </c>
      <c r="R331" s="28">
        <f t="shared" si="134"/>
        <v>9315.3450000000012</v>
      </c>
      <c r="S331" s="42">
        <v>0.03</v>
      </c>
      <c r="T331" s="28">
        <f t="shared" si="135"/>
        <v>279.46035000000001</v>
      </c>
      <c r="U331" s="28">
        <f t="shared" si="136"/>
        <v>9594.8053500000005</v>
      </c>
      <c r="V331" s="42">
        <v>0</v>
      </c>
      <c r="W331" s="28">
        <f t="shared" si="137"/>
        <v>0</v>
      </c>
      <c r="X331" s="29">
        <f t="shared" si="138"/>
        <v>9594.8053500000005</v>
      </c>
      <c r="Y331" s="29">
        <f t="shared" si="154"/>
        <v>9600</v>
      </c>
      <c r="Z331" s="29">
        <f t="shared" si="145"/>
        <v>11520</v>
      </c>
      <c r="AA331" s="23">
        <v>160</v>
      </c>
      <c r="AB331" s="28">
        <f t="shared" si="164"/>
        <v>18.399999999999999</v>
      </c>
      <c r="AC331" s="34"/>
      <c r="AD331" s="28">
        <f t="shared" ref="AD331:AD394" si="165">AB331*AA331</f>
        <v>2944</v>
      </c>
      <c r="AE331" s="42">
        <v>0.27100000000000002</v>
      </c>
      <c r="AF331" s="28">
        <f t="shared" ref="AF331:AF394" si="166">AD331*AE331</f>
        <v>797.82400000000007</v>
      </c>
      <c r="AG331" s="42">
        <v>0</v>
      </c>
      <c r="AH331" s="28">
        <f t="shared" ref="AH331:AH394" si="167">AD331*AG331</f>
        <v>0</v>
      </c>
      <c r="AI331" s="28">
        <f t="shared" ref="AI331:AI394" si="168">AD331+AF331+AH331</f>
        <v>3741.8240000000001</v>
      </c>
      <c r="AJ331" s="28">
        <v>0</v>
      </c>
      <c r="AK331" s="42">
        <v>0.03</v>
      </c>
      <c r="AL331" s="28">
        <f t="shared" si="156"/>
        <v>112.25471999999999</v>
      </c>
      <c r="AM331" s="28">
        <f t="shared" si="157"/>
        <v>3854.07872</v>
      </c>
      <c r="AN331" s="42">
        <v>0</v>
      </c>
      <c r="AO331" s="28">
        <f t="shared" ref="AO331:AO394" si="169">AM331*AN331</f>
        <v>0</v>
      </c>
      <c r="AP331" s="28">
        <f t="shared" ref="AP331:AP394" si="170">AM331+AO331</f>
        <v>3854.07872</v>
      </c>
      <c r="AQ331" s="28">
        <f t="shared" si="155"/>
        <v>3900</v>
      </c>
      <c r="AR331" s="30" t="s">
        <v>59</v>
      </c>
      <c r="AS331" s="23"/>
      <c r="AT331" s="28"/>
      <c r="AU331" s="34"/>
      <c r="AV331" s="34"/>
      <c r="AW331" s="42"/>
      <c r="AX331" s="34"/>
      <c r="AY331" s="43"/>
      <c r="AZ331" s="34"/>
      <c r="BA331" s="34"/>
      <c r="BB331" s="34"/>
      <c r="BC331" s="42"/>
      <c r="BD331" s="34"/>
      <c r="BE331" s="34"/>
      <c r="BF331" s="43"/>
      <c r="BG331" s="34"/>
      <c r="BH331" s="34"/>
      <c r="BI331" s="120"/>
      <c r="BJ331" s="28">
        <f t="shared" si="152"/>
        <v>4680</v>
      </c>
    </row>
    <row r="332" spans="1:62" s="46" customFormat="1" ht="15" x14ac:dyDescent="0.25">
      <c r="A332" s="103">
        <v>314</v>
      </c>
      <c r="B332" s="51" t="s">
        <v>419</v>
      </c>
      <c r="C332" s="21" t="s">
        <v>60</v>
      </c>
      <c r="D332" s="22">
        <v>2</v>
      </c>
      <c r="E332" s="22">
        <v>98</v>
      </c>
      <c r="F332" s="40">
        <v>276</v>
      </c>
      <c r="G332" s="47">
        <f t="shared" si="162"/>
        <v>374</v>
      </c>
      <c r="H332" s="50">
        <f t="shared" si="161"/>
        <v>98</v>
      </c>
      <c r="I332" s="28">
        <f t="shared" si="163"/>
        <v>289.78750000000002</v>
      </c>
      <c r="J332" s="28">
        <f t="shared" si="144"/>
        <v>28399.175000000003</v>
      </c>
      <c r="K332" s="41">
        <v>15</v>
      </c>
      <c r="L332" s="28">
        <f t="shared" si="131"/>
        <v>1893.2783333333334</v>
      </c>
      <c r="M332" s="28">
        <v>1355.7133333333331</v>
      </c>
      <c r="N332" s="42">
        <v>0.25</v>
      </c>
      <c r="O332" s="28">
        <f t="shared" si="132"/>
        <v>812.2479166666667</v>
      </c>
      <c r="P332" s="42">
        <v>1.54</v>
      </c>
      <c r="Q332" s="28">
        <f t="shared" si="133"/>
        <v>5003.4471666666668</v>
      </c>
      <c r="R332" s="28">
        <f t="shared" si="134"/>
        <v>9064.6867500000008</v>
      </c>
      <c r="S332" s="42">
        <v>0.03</v>
      </c>
      <c r="T332" s="28">
        <f t="shared" si="135"/>
        <v>271.94060250000001</v>
      </c>
      <c r="U332" s="28">
        <f t="shared" si="136"/>
        <v>9336.6273525000015</v>
      </c>
      <c r="V332" s="42">
        <v>0</v>
      </c>
      <c r="W332" s="28">
        <f t="shared" si="137"/>
        <v>0</v>
      </c>
      <c r="X332" s="29">
        <f t="shared" si="138"/>
        <v>9336.6273525000015</v>
      </c>
      <c r="Y332" s="29">
        <f t="shared" si="154"/>
        <v>9300</v>
      </c>
      <c r="Z332" s="29">
        <f t="shared" si="145"/>
        <v>11160</v>
      </c>
      <c r="AA332" s="40">
        <v>276</v>
      </c>
      <c r="AB332" s="28">
        <f t="shared" si="164"/>
        <v>18.399999999999999</v>
      </c>
      <c r="AC332" s="34"/>
      <c r="AD332" s="28">
        <f t="shared" si="165"/>
        <v>5078.3999999999996</v>
      </c>
      <c r="AE332" s="42">
        <v>0.27100000000000002</v>
      </c>
      <c r="AF332" s="28">
        <f t="shared" si="166"/>
        <v>1376.2464</v>
      </c>
      <c r="AG332" s="42">
        <v>0</v>
      </c>
      <c r="AH332" s="28">
        <f t="shared" si="167"/>
        <v>0</v>
      </c>
      <c r="AI332" s="28">
        <f t="shared" si="168"/>
        <v>6454.6463999999996</v>
      </c>
      <c r="AJ332" s="28">
        <v>0</v>
      </c>
      <c r="AK332" s="42">
        <v>0.03</v>
      </c>
      <c r="AL332" s="28">
        <f t="shared" si="156"/>
        <v>193.63939199999999</v>
      </c>
      <c r="AM332" s="28">
        <f t="shared" si="157"/>
        <v>6648.2857919999997</v>
      </c>
      <c r="AN332" s="42">
        <v>0</v>
      </c>
      <c r="AO332" s="28">
        <f t="shared" si="169"/>
        <v>0</v>
      </c>
      <c r="AP332" s="28">
        <f t="shared" si="170"/>
        <v>6648.2857919999997</v>
      </c>
      <c r="AQ332" s="28">
        <f t="shared" si="155"/>
        <v>6600</v>
      </c>
      <c r="AR332" s="30"/>
      <c r="AS332" s="23"/>
      <c r="AT332" s="28"/>
      <c r="AU332" s="34"/>
      <c r="AV332" s="34"/>
      <c r="AW332" s="42"/>
      <c r="AX332" s="34"/>
      <c r="AY332" s="43"/>
      <c r="AZ332" s="34"/>
      <c r="BA332" s="34"/>
      <c r="BB332" s="34"/>
      <c r="BC332" s="42"/>
      <c r="BD332" s="34"/>
      <c r="BE332" s="34"/>
      <c r="BF332" s="43"/>
      <c r="BG332" s="34"/>
      <c r="BH332" s="34"/>
      <c r="BI332" s="120"/>
      <c r="BJ332" s="28">
        <f t="shared" si="152"/>
        <v>7920</v>
      </c>
    </row>
    <row r="333" spans="1:62" s="46" customFormat="1" ht="15" x14ac:dyDescent="0.25">
      <c r="A333" s="103">
        <v>315</v>
      </c>
      <c r="B333" s="51" t="s">
        <v>175</v>
      </c>
      <c r="C333" s="21" t="s">
        <v>58</v>
      </c>
      <c r="D333" s="21" t="s">
        <v>78</v>
      </c>
      <c r="E333" s="21">
        <v>144</v>
      </c>
      <c r="F333" s="23">
        <v>840</v>
      </c>
      <c r="G333" s="47">
        <f t="shared" si="162"/>
        <v>984</v>
      </c>
      <c r="H333" s="50">
        <f t="shared" si="161"/>
        <v>144</v>
      </c>
      <c r="I333" s="28">
        <f t="shared" si="163"/>
        <v>289.78750000000002</v>
      </c>
      <c r="J333" s="28">
        <f t="shared" si="144"/>
        <v>41729.4</v>
      </c>
      <c r="K333" s="41">
        <v>15</v>
      </c>
      <c r="L333" s="28">
        <f t="shared" si="131"/>
        <v>2781.96</v>
      </c>
      <c r="M333" s="28">
        <v>1433.92</v>
      </c>
      <c r="N333" s="42">
        <v>0.25</v>
      </c>
      <c r="O333" s="28">
        <f t="shared" si="132"/>
        <v>1053.97</v>
      </c>
      <c r="P333" s="42">
        <v>1.54</v>
      </c>
      <c r="Q333" s="28">
        <f t="shared" si="133"/>
        <v>6492.4552000000003</v>
      </c>
      <c r="R333" s="28">
        <f t="shared" si="134"/>
        <v>11762.305200000001</v>
      </c>
      <c r="S333" s="42">
        <v>0.03</v>
      </c>
      <c r="T333" s="28">
        <f t="shared" si="135"/>
        <v>352.86915600000003</v>
      </c>
      <c r="U333" s="28">
        <f t="shared" si="136"/>
        <v>12115.174356000001</v>
      </c>
      <c r="V333" s="42">
        <v>0</v>
      </c>
      <c r="W333" s="28">
        <f t="shared" si="137"/>
        <v>0</v>
      </c>
      <c r="X333" s="29">
        <f t="shared" si="138"/>
        <v>12115.174356000001</v>
      </c>
      <c r="Y333" s="29">
        <f t="shared" si="154"/>
        <v>12100</v>
      </c>
      <c r="Z333" s="29">
        <f t="shared" si="145"/>
        <v>14520</v>
      </c>
      <c r="AA333" s="23">
        <v>840</v>
      </c>
      <c r="AB333" s="28">
        <f t="shared" si="164"/>
        <v>18.399999999999999</v>
      </c>
      <c r="AC333" s="34"/>
      <c r="AD333" s="28">
        <f t="shared" si="165"/>
        <v>15455.999999999998</v>
      </c>
      <c r="AE333" s="42">
        <v>0.27100000000000002</v>
      </c>
      <c r="AF333" s="28">
        <f t="shared" si="166"/>
        <v>4188.576</v>
      </c>
      <c r="AG333" s="42">
        <v>0</v>
      </c>
      <c r="AH333" s="28">
        <f t="shared" si="167"/>
        <v>0</v>
      </c>
      <c r="AI333" s="28">
        <f t="shared" si="168"/>
        <v>19644.575999999997</v>
      </c>
      <c r="AJ333" s="28">
        <v>0</v>
      </c>
      <c r="AK333" s="42">
        <v>0.03</v>
      </c>
      <c r="AL333" s="28">
        <f t="shared" si="156"/>
        <v>589.33727999999985</v>
      </c>
      <c r="AM333" s="28">
        <f t="shared" si="157"/>
        <v>20233.913279999997</v>
      </c>
      <c r="AN333" s="42">
        <v>0</v>
      </c>
      <c r="AO333" s="28">
        <f t="shared" si="169"/>
        <v>0</v>
      </c>
      <c r="AP333" s="28">
        <f t="shared" si="170"/>
        <v>20233.913279999997</v>
      </c>
      <c r="AQ333" s="28">
        <f t="shared" si="155"/>
        <v>20200</v>
      </c>
      <c r="AR333" s="30" t="s">
        <v>59</v>
      </c>
      <c r="AS333" s="23"/>
      <c r="AT333" s="28"/>
      <c r="AU333" s="34"/>
      <c r="AV333" s="34"/>
      <c r="AW333" s="42"/>
      <c r="AX333" s="34"/>
      <c r="AY333" s="43"/>
      <c r="AZ333" s="34"/>
      <c r="BA333" s="34"/>
      <c r="BB333" s="34"/>
      <c r="BC333" s="42"/>
      <c r="BD333" s="34"/>
      <c r="BE333" s="34"/>
      <c r="BF333" s="43"/>
      <c r="BG333" s="34"/>
      <c r="BH333" s="34"/>
      <c r="BI333" s="120"/>
      <c r="BJ333" s="28">
        <f t="shared" si="152"/>
        <v>24240</v>
      </c>
    </row>
    <row r="334" spans="1:62" s="46" customFormat="1" ht="15" x14ac:dyDescent="0.25">
      <c r="A334" s="103">
        <v>316</v>
      </c>
      <c r="B334" s="51" t="s">
        <v>175</v>
      </c>
      <c r="C334" s="21" t="s">
        <v>60</v>
      </c>
      <c r="D334" s="21" t="s">
        <v>78</v>
      </c>
      <c r="E334" s="21">
        <v>115</v>
      </c>
      <c r="F334" s="23">
        <v>416</v>
      </c>
      <c r="G334" s="47">
        <f t="shared" si="162"/>
        <v>531</v>
      </c>
      <c r="H334" s="50">
        <f t="shared" si="161"/>
        <v>115</v>
      </c>
      <c r="I334" s="28">
        <f t="shared" si="163"/>
        <v>289.78750000000002</v>
      </c>
      <c r="J334" s="28">
        <f t="shared" ref="J334:J410" si="171">E334*I334</f>
        <v>33325.5625</v>
      </c>
      <c r="K334" s="41">
        <v>15</v>
      </c>
      <c r="L334" s="28">
        <f t="shared" si="131"/>
        <v>2221.7041666666669</v>
      </c>
      <c r="M334" s="28">
        <v>1407.85</v>
      </c>
      <c r="N334" s="42">
        <v>0.25</v>
      </c>
      <c r="O334" s="28">
        <f t="shared" si="132"/>
        <v>907.3885416666667</v>
      </c>
      <c r="P334" s="42">
        <v>1.54</v>
      </c>
      <c r="Q334" s="28">
        <f t="shared" si="133"/>
        <v>5589.5134166666667</v>
      </c>
      <c r="R334" s="28">
        <f t="shared" si="134"/>
        <v>10126.456125000001</v>
      </c>
      <c r="S334" s="42">
        <v>0.03</v>
      </c>
      <c r="T334" s="28">
        <f t="shared" si="135"/>
        <v>303.79368375000001</v>
      </c>
      <c r="U334" s="28">
        <f t="shared" si="136"/>
        <v>10430.249808750001</v>
      </c>
      <c r="V334" s="42">
        <v>0</v>
      </c>
      <c r="W334" s="28">
        <f t="shared" si="137"/>
        <v>0</v>
      </c>
      <c r="X334" s="29">
        <f t="shared" si="138"/>
        <v>10430.249808750001</v>
      </c>
      <c r="Y334" s="29">
        <f t="shared" si="154"/>
        <v>10400</v>
      </c>
      <c r="Z334" s="29">
        <f t="shared" si="145"/>
        <v>12480</v>
      </c>
      <c r="AA334" s="23">
        <v>416</v>
      </c>
      <c r="AB334" s="28">
        <f t="shared" si="164"/>
        <v>18.399999999999999</v>
      </c>
      <c r="AC334" s="34"/>
      <c r="AD334" s="28">
        <f t="shared" si="165"/>
        <v>7654.4</v>
      </c>
      <c r="AE334" s="42">
        <v>0.27100000000000002</v>
      </c>
      <c r="AF334" s="28">
        <f t="shared" si="166"/>
        <v>2074.3424</v>
      </c>
      <c r="AG334" s="42">
        <v>0</v>
      </c>
      <c r="AH334" s="28">
        <f t="shared" si="167"/>
        <v>0</v>
      </c>
      <c r="AI334" s="28">
        <f t="shared" si="168"/>
        <v>9728.7423999999992</v>
      </c>
      <c r="AJ334" s="28">
        <v>0</v>
      </c>
      <c r="AK334" s="42">
        <v>0.03</v>
      </c>
      <c r="AL334" s="28">
        <f t="shared" si="156"/>
        <v>291.86227199999996</v>
      </c>
      <c r="AM334" s="28">
        <f t="shared" si="157"/>
        <v>10020.604671999999</v>
      </c>
      <c r="AN334" s="42">
        <v>0</v>
      </c>
      <c r="AO334" s="28">
        <f t="shared" si="169"/>
        <v>0</v>
      </c>
      <c r="AP334" s="28">
        <f t="shared" si="170"/>
        <v>10020.604671999999</v>
      </c>
      <c r="AQ334" s="28">
        <f t="shared" si="155"/>
        <v>10000</v>
      </c>
      <c r="AR334" s="30" t="s">
        <v>59</v>
      </c>
      <c r="AS334" s="23"/>
      <c r="AT334" s="28"/>
      <c r="AU334" s="34"/>
      <c r="AV334" s="34"/>
      <c r="AW334" s="42"/>
      <c r="AX334" s="34"/>
      <c r="AY334" s="43"/>
      <c r="AZ334" s="34"/>
      <c r="BA334" s="34"/>
      <c r="BB334" s="34"/>
      <c r="BC334" s="42"/>
      <c r="BD334" s="34"/>
      <c r="BE334" s="34"/>
      <c r="BF334" s="43"/>
      <c r="BG334" s="34"/>
      <c r="BH334" s="34"/>
      <c r="BI334" s="120"/>
      <c r="BJ334" s="28">
        <f t="shared" si="152"/>
        <v>12000</v>
      </c>
    </row>
    <row r="335" spans="1:62" s="46" customFormat="1" ht="15" x14ac:dyDescent="0.25">
      <c r="A335" s="103">
        <v>317</v>
      </c>
      <c r="B335" s="51" t="s">
        <v>175</v>
      </c>
      <c r="C335" s="21" t="s">
        <v>61</v>
      </c>
      <c r="D335" s="21" t="s">
        <v>123</v>
      </c>
      <c r="E335" s="21">
        <v>85</v>
      </c>
      <c r="F335" s="23">
        <v>120</v>
      </c>
      <c r="G335" s="47">
        <f t="shared" si="162"/>
        <v>205</v>
      </c>
      <c r="H335" s="50">
        <f t="shared" si="161"/>
        <v>85</v>
      </c>
      <c r="I335" s="28">
        <f t="shared" si="163"/>
        <v>289.78750000000002</v>
      </c>
      <c r="J335" s="28">
        <f t="shared" si="171"/>
        <v>24631.937500000004</v>
      </c>
      <c r="K335" s="41">
        <v>15</v>
      </c>
      <c r="L335" s="28">
        <f t="shared" si="131"/>
        <v>1642.1291666666668</v>
      </c>
      <c r="M335" s="28">
        <v>1329.64</v>
      </c>
      <c r="N335" s="42">
        <v>0.25</v>
      </c>
      <c r="O335" s="28">
        <f t="shared" si="132"/>
        <v>742.94229166666673</v>
      </c>
      <c r="P335" s="42">
        <v>1.54</v>
      </c>
      <c r="Q335" s="28">
        <f t="shared" si="133"/>
        <v>4576.5245166666673</v>
      </c>
      <c r="R335" s="28">
        <f t="shared" si="134"/>
        <v>8291.2359750000014</v>
      </c>
      <c r="S335" s="42">
        <v>0.03</v>
      </c>
      <c r="T335" s="28">
        <f t="shared" si="135"/>
        <v>248.73707925000002</v>
      </c>
      <c r="U335" s="28">
        <f t="shared" si="136"/>
        <v>8539.973054250002</v>
      </c>
      <c r="V335" s="42">
        <v>0</v>
      </c>
      <c r="W335" s="28">
        <f t="shared" si="137"/>
        <v>0</v>
      </c>
      <c r="X335" s="29">
        <f t="shared" si="138"/>
        <v>8539.973054250002</v>
      </c>
      <c r="Y335" s="29">
        <f t="shared" si="154"/>
        <v>8500</v>
      </c>
      <c r="Z335" s="29">
        <f t="shared" si="145"/>
        <v>10200</v>
      </c>
      <c r="AA335" s="23">
        <v>120</v>
      </c>
      <c r="AB335" s="28">
        <f t="shared" si="164"/>
        <v>18.399999999999999</v>
      </c>
      <c r="AC335" s="34"/>
      <c r="AD335" s="28">
        <f t="shared" si="165"/>
        <v>2208</v>
      </c>
      <c r="AE335" s="42">
        <v>0.27100000000000002</v>
      </c>
      <c r="AF335" s="28">
        <f t="shared" si="166"/>
        <v>598.36800000000005</v>
      </c>
      <c r="AG335" s="42">
        <v>0</v>
      </c>
      <c r="AH335" s="28">
        <f t="shared" si="167"/>
        <v>0</v>
      </c>
      <c r="AI335" s="28">
        <f t="shared" si="168"/>
        <v>2806.3679999999999</v>
      </c>
      <c r="AJ335" s="28">
        <v>0</v>
      </c>
      <c r="AK335" s="42">
        <v>0.03</v>
      </c>
      <c r="AL335" s="28">
        <f t="shared" si="156"/>
        <v>84.191040000000001</v>
      </c>
      <c r="AM335" s="28">
        <f t="shared" si="157"/>
        <v>2890.5590400000001</v>
      </c>
      <c r="AN335" s="42">
        <v>0</v>
      </c>
      <c r="AO335" s="28">
        <f t="shared" si="169"/>
        <v>0</v>
      </c>
      <c r="AP335" s="28">
        <f t="shared" si="170"/>
        <v>2890.5590400000001</v>
      </c>
      <c r="AQ335" s="28">
        <f t="shared" si="155"/>
        <v>2900</v>
      </c>
      <c r="AR335" s="30" t="s">
        <v>59</v>
      </c>
      <c r="AS335" s="23"/>
      <c r="AT335" s="28"/>
      <c r="AU335" s="34"/>
      <c r="AV335" s="34"/>
      <c r="AW335" s="42"/>
      <c r="AX335" s="34"/>
      <c r="AY335" s="43"/>
      <c r="AZ335" s="34"/>
      <c r="BA335" s="34"/>
      <c r="BB335" s="34"/>
      <c r="BC335" s="42"/>
      <c r="BD335" s="34"/>
      <c r="BE335" s="34"/>
      <c r="BF335" s="43"/>
      <c r="BG335" s="34"/>
      <c r="BH335" s="34"/>
      <c r="BI335" s="120"/>
      <c r="BJ335" s="28">
        <f t="shared" si="152"/>
        <v>3480</v>
      </c>
    </row>
    <row r="336" spans="1:62" s="46" customFormat="1" ht="15" x14ac:dyDescent="0.2">
      <c r="A336" s="103">
        <v>318</v>
      </c>
      <c r="B336" s="51" t="s">
        <v>176</v>
      </c>
      <c r="C336" s="21" t="s">
        <v>58</v>
      </c>
      <c r="D336" s="21" t="s">
        <v>73</v>
      </c>
      <c r="E336" s="21" t="s">
        <v>263</v>
      </c>
      <c r="F336" s="40">
        <v>288</v>
      </c>
      <c r="G336" s="47">
        <f>E336+F336</f>
        <v>442</v>
      </c>
      <c r="H336" s="67" t="str">
        <f>E336</f>
        <v>154</v>
      </c>
      <c r="I336" s="28">
        <f t="shared" si="163"/>
        <v>289.78750000000002</v>
      </c>
      <c r="J336" s="28">
        <f>E336*I336</f>
        <v>44627.275000000001</v>
      </c>
      <c r="K336" s="41">
        <v>15</v>
      </c>
      <c r="L336" s="28">
        <f>J336/K336</f>
        <v>2975.1516666666666</v>
      </c>
      <c r="M336" s="28">
        <v>1355.71</v>
      </c>
      <c r="N336" s="42">
        <v>0.25</v>
      </c>
      <c r="O336" s="28">
        <f>(L336+M336)*N336</f>
        <v>1082.7154166666667</v>
      </c>
      <c r="P336" s="42">
        <v>1.54</v>
      </c>
      <c r="Q336" s="28">
        <f>(L336+M336)*P336</f>
        <v>6669.5269666666672</v>
      </c>
      <c r="R336" s="28">
        <f>L336+M336+O336+Q336</f>
        <v>12083.104050000002</v>
      </c>
      <c r="S336" s="42">
        <v>0.03</v>
      </c>
      <c r="T336" s="28">
        <f>R336*S336</f>
        <v>362.49312150000003</v>
      </c>
      <c r="U336" s="28">
        <f>R336+T336</f>
        <v>12445.597171500001</v>
      </c>
      <c r="V336" s="42">
        <v>0</v>
      </c>
      <c r="W336" s="28">
        <f>U336*V336</f>
        <v>0</v>
      </c>
      <c r="X336" s="29">
        <f>U336+W336</f>
        <v>12445.597171500001</v>
      </c>
      <c r="Y336" s="29">
        <f>MROUND(X336,100)</f>
        <v>12400</v>
      </c>
      <c r="Z336" s="29">
        <f t="shared" si="145"/>
        <v>14880</v>
      </c>
      <c r="AA336" s="23" t="s">
        <v>301</v>
      </c>
      <c r="AB336" s="28">
        <f t="shared" si="164"/>
        <v>18.399999999999999</v>
      </c>
      <c r="AC336" s="34"/>
      <c r="AD336" s="28">
        <f>AB336*AA336</f>
        <v>5299.2</v>
      </c>
      <c r="AE336" s="42">
        <v>0.27100000000000002</v>
      </c>
      <c r="AF336" s="28">
        <f>AD336*AE336</f>
        <v>1436.0832</v>
      </c>
      <c r="AG336" s="42">
        <v>0</v>
      </c>
      <c r="AH336" s="28">
        <f>AD336*AG336</f>
        <v>0</v>
      </c>
      <c r="AI336" s="28">
        <f>AD336+AF336+AH336</f>
        <v>6735.2831999999999</v>
      </c>
      <c r="AJ336" s="28">
        <v>0</v>
      </c>
      <c r="AK336" s="42">
        <v>0.03</v>
      </c>
      <c r="AL336" s="28">
        <f>(AI336+AJ336)*AK336</f>
        <v>202.05849599999999</v>
      </c>
      <c r="AM336" s="28">
        <f>AI336+AJ336+AL336</f>
        <v>6937.3416959999995</v>
      </c>
      <c r="AN336" s="42">
        <v>0</v>
      </c>
      <c r="AO336" s="28">
        <f>AM336*AN336</f>
        <v>0</v>
      </c>
      <c r="AP336" s="28">
        <f>AM336+AO336</f>
        <v>6937.3416959999995</v>
      </c>
      <c r="AQ336" s="28">
        <f>MROUND(AP336,100)</f>
        <v>6900</v>
      </c>
      <c r="AR336" s="30"/>
      <c r="AS336" s="23"/>
      <c r="AT336" s="28"/>
      <c r="AU336" s="34"/>
      <c r="AV336" s="34"/>
      <c r="AW336" s="42"/>
      <c r="AX336" s="34"/>
      <c r="AY336" s="43"/>
      <c r="AZ336" s="34"/>
      <c r="BA336" s="34"/>
      <c r="BB336" s="34"/>
      <c r="BC336" s="42"/>
      <c r="BD336" s="34"/>
      <c r="BE336" s="34"/>
      <c r="BF336" s="43"/>
      <c r="BG336" s="34"/>
      <c r="BH336" s="34"/>
      <c r="BI336" s="120"/>
      <c r="BJ336" s="28">
        <f t="shared" si="152"/>
        <v>8280</v>
      </c>
    </row>
    <row r="337" spans="1:62" s="46" customFormat="1" ht="15" x14ac:dyDescent="0.2">
      <c r="A337" s="103">
        <v>319</v>
      </c>
      <c r="B337" s="51" t="s">
        <v>176</v>
      </c>
      <c r="C337" s="21" t="s">
        <v>60</v>
      </c>
      <c r="D337" s="21" t="s">
        <v>73</v>
      </c>
      <c r="E337" s="21" t="s">
        <v>376</v>
      </c>
      <c r="F337" s="40">
        <v>160</v>
      </c>
      <c r="G337" s="47">
        <f>E337+F337</f>
        <v>250</v>
      </c>
      <c r="H337" s="67" t="str">
        <f>E337</f>
        <v>90</v>
      </c>
      <c r="I337" s="28">
        <f t="shared" si="163"/>
        <v>289.78750000000002</v>
      </c>
      <c r="J337" s="28">
        <f>E337*I337</f>
        <v>26080.875000000004</v>
      </c>
      <c r="K337" s="41">
        <v>15</v>
      </c>
      <c r="L337" s="28">
        <f>J337/K337</f>
        <v>1738.7250000000001</v>
      </c>
      <c r="M337" s="28">
        <v>1329.6433333333332</v>
      </c>
      <c r="N337" s="42">
        <v>0.25</v>
      </c>
      <c r="O337" s="28">
        <f>(L337+M337)*N337</f>
        <v>767.09208333333333</v>
      </c>
      <c r="P337" s="42">
        <v>1.54</v>
      </c>
      <c r="Q337" s="28">
        <f>(L337+M337)*P337</f>
        <v>4725.2872333333335</v>
      </c>
      <c r="R337" s="28">
        <f>L337+M337+O337+Q337</f>
        <v>8560.7476500000012</v>
      </c>
      <c r="S337" s="42">
        <v>0.03</v>
      </c>
      <c r="T337" s="28">
        <f>R337*S337</f>
        <v>256.8224295</v>
      </c>
      <c r="U337" s="28">
        <f>R337+T337</f>
        <v>8817.5700795000012</v>
      </c>
      <c r="V337" s="42">
        <v>0</v>
      </c>
      <c r="W337" s="28">
        <f>U337*V337</f>
        <v>0</v>
      </c>
      <c r="X337" s="29">
        <f>U337+W337</f>
        <v>8817.5700795000012</v>
      </c>
      <c r="Y337" s="29">
        <f>MROUND(X337,100)</f>
        <v>8800</v>
      </c>
      <c r="Z337" s="29">
        <f t="shared" si="145"/>
        <v>10560</v>
      </c>
      <c r="AA337" s="23" t="s">
        <v>331</v>
      </c>
      <c r="AB337" s="28">
        <f t="shared" si="164"/>
        <v>18.399999999999999</v>
      </c>
      <c r="AC337" s="34"/>
      <c r="AD337" s="28">
        <f>AB337*AA337</f>
        <v>2944</v>
      </c>
      <c r="AE337" s="42">
        <v>0.27100000000000002</v>
      </c>
      <c r="AF337" s="28">
        <f>AD337*AE337</f>
        <v>797.82400000000007</v>
      </c>
      <c r="AG337" s="42">
        <v>0</v>
      </c>
      <c r="AH337" s="28">
        <f>AD337*AG337</f>
        <v>0</v>
      </c>
      <c r="AI337" s="28">
        <f>AD337+AF337+AH337</f>
        <v>3741.8240000000001</v>
      </c>
      <c r="AJ337" s="28">
        <v>0</v>
      </c>
      <c r="AK337" s="42">
        <v>0.03</v>
      </c>
      <c r="AL337" s="28">
        <f>(AI337+AJ337)*AK337</f>
        <v>112.25471999999999</v>
      </c>
      <c r="AM337" s="28">
        <f>AI337+AJ337+AL337</f>
        <v>3854.07872</v>
      </c>
      <c r="AN337" s="42">
        <v>0</v>
      </c>
      <c r="AO337" s="28">
        <f>AM337*AN337</f>
        <v>0</v>
      </c>
      <c r="AP337" s="28">
        <f>AM337+AO337</f>
        <v>3854.07872</v>
      </c>
      <c r="AQ337" s="28">
        <f>MROUND(AP337,100)</f>
        <v>3900</v>
      </c>
      <c r="AR337" s="30"/>
      <c r="AS337" s="23"/>
      <c r="AT337" s="28"/>
      <c r="AU337" s="34"/>
      <c r="AV337" s="34"/>
      <c r="AW337" s="42"/>
      <c r="AX337" s="34"/>
      <c r="AY337" s="43"/>
      <c r="AZ337" s="34"/>
      <c r="BA337" s="34"/>
      <c r="BB337" s="34"/>
      <c r="BC337" s="42"/>
      <c r="BD337" s="34"/>
      <c r="BE337" s="34"/>
      <c r="BF337" s="43"/>
      <c r="BG337" s="34"/>
      <c r="BH337" s="34"/>
      <c r="BI337" s="120"/>
      <c r="BJ337" s="28">
        <f t="shared" si="152"/>
        <v>4680</v>
      </c>
    </row>
    <row r="338" spans="1:62" s="46" customFormat="1" ht="15" x14ac:dyDescent="0.2">
      <c r="A338" s="103">
        <v>320</v>
      </c>
      <c r="B338" s="51" t="s">
        <v>176</v>
      </c>
      <c r="C338" s="21" t="s">
        <v>61</v>
      </c>
      <c r="D338" s="22">
        <v>4</v>
      </c>
      <c r="E338" s="21" t="s">
        <v>376</v>
      </c>
      <c r="F338" s="23" t="s">
        <v>331</v>
      </c>
      <c r="G338" s="47">
        <f t="shared" si="162"/>
        <v>250</v>
      </c>
      <c r="H338" s="67" t="str">
        <f t="shared" ref="H338:H399" si="172">E338</f>
        <v>90</v>
      </c>
      <c r="I338" s="28">
        <f t="shared" si="163"/>
        <v>289.78750000000002</v>
      </c>
      <c r="J338" s="28">
        <f t="shared" si="171"/>
        <v>26080.875000000004</v>
      </c>
      <c r="K338" s="41">
        <v>15</v>
      </c>
      <c r="L338" s="28">
        <f t="shared" si="131"/>
        <v>1738.7250000000001</v>
      </c>
      <c r="M338" s="28">
        <v>1329.6433333333332</v>
      </c>
      <c r="N338" s="42">
        <v>0.25</v>
      </c>
      <c r="O338" s="28">
        <f t="shared" si="132"/>
        <v>767.09208333333333</v>
      </c>
      <c r="P338" s="42">
        <v>1.54</v>
      </c>
      <c r="Q338" s="28">
        <f t="shared" si="133"/>
        <v>4725.2872333333335</v>
      </c>
      <c r="R338" s="28">
        <f t="shared" si="134"/>
        <v>8560.7476500000012</v>
      </c>
      <c r="S338" s="42">
        <v>0.03</v>
      </c>
      <c r="T338" s="28">
        <f t="shared" si="135"/>
        <v>256.8224295</v>
      </c>
      <c r="U338" s="28">
        <f t="shared" si="136"/>
        <v>8817.5700795000012</v>
      </c>
      <c r="V338" s="42">
        <v>0</v>
      </c>
      <c r="W338" s="28">
        <f t="shared" si="137"/>
        <v>0</v>
      </c>
      <c r="X338" s="29">
        <f t="shared" si="138"/>
        <v>8817.5700795000012</v>
      </c>
      <c r="Y338" s="29">
        <f>MROUND(X338,100)</f>
        <v>8800</v>
      </c>
      <c r="Z338" s="29">
        <f t="shared" si="145"/>
        <v>10560</v>
      </c>
      <c r="AA338" s="23" t="s">
        <v>331</v>
      </c>
      <c r="AB338" s="28">
        <f t="shared" si="164"/>
        <v>18.399999999999999</v>
      </c>
      <c r="AC338" s="34"/>
      <c r="AD338" s="28">
        <f t="shared" si="165"/>
        <v>2944</v>
      </c>
      <c r="AE338" s="42">
        <v>0.27100000000000002</v>
      </c>
      <c r="AF338" s="28">
        <f t="shared" si="166"/>
        <v>797.82400000000007</v>
      </c>
      <c r="AG338" s="42">
        <v>0</v>
      </c>
      <c r="AH338" s="28">
        <f t="shared" si="167"/>
        <v>0</v>
      </c>
      <c r="AI338" s="28">
        <f t="shared" si="168"/>
        <v>3741.8240000000001</v>
      </c>
      <c r="AJ338" s="28">
        <v>0</v>
      </c>
      <c r="AK338" s="42">
        <v>0.03</v>
      </c>
      <c r="AL338" s="28">
        <f t="shared" si="156"/>
        <v>112.25471999999999</v>
      </c>
      <c r="AM338" s="28">
        <f t="shared" si="157"/>
        <v>3854.07872</v>
      </c>
      <c r="AN338" s="42">
        <v>0</v>
      </c>
      <c r="AO338" s="28">
        <f t="shared" si="169"/>
        <v>0</v>
      </c>
      <c r="AP338" s="28">
        <f t="shared" si="170"/>
        <v>3854.07872</v>
      </c>
      <c r="AQ338" s="28">
        <f t="shared" si="155"/>
        <v>3900</v>
      </c>
      <c r="AR338" s="30" t="s">
        <v>59</v>
      </c>
      <c r="AS338" s="23"/>
      <c r="AT338" s="28"/>
      <c r="AU338" s="34"/>
      <c r="AV338" s="34"/>
      <c r="AW338" s="42"/>
      <c r="AX338" s="34"/>
      <c r="AY338" s="43"/>
      <c r="AZ338" s="34"/>
      <c r="BA338" s="34"/>
      <c r="BB338" s="34"/>
      <c r="BC338" s="42"/>
      <c r="BD338" s="34"/>
      <c r="BE338" s="34"/>
      <c r="BF338" s="43"/>
      <c r="BG338" s="34"/>
      <c r="BH338" s="34"/>
      <c r="BI338" s="120"/>
      <c r="BJ338" s="28">
        <f t="shared" si="152"/>
        <v>4680</v>
      </c>
    </row>
    <row r="339" spans="1:62" s="46" customFormat="1" ht="15" x14ac:dyDescent="0.25">
      <c r="A339" s="103">
        <v>321</v>
      </c>
      <c r="B339" s="51" t="s">
        <v>176</v>
      </c>
      <c r="C339" s="21" t="s">
        <v>61</v>
      </c>
      <c r="D339" s="21" t="s">
        <v>74</v>
      </c>
      <c r="E339" s="21">
        <v>120</v>
      </c>
      <c r="F339" s="40">
        <v>240</v>
      </c>
      <c r="G339" s="47">
        <f t="shared" si="162"/>
        <v>360</v>
      </c>
      <c r="H339" s="50">
        <f t="shared" si="172"/>
        <v>120</v>
      </c>
      <c r="I339" s="28">
        <f t="shared" si="163"/>
        <v>289.78750000000002</v>
      </c>
      <c r="J339" s="28">
        <f t="shared" si="171"/>
        <v>34774.5</v>
      </c>
      <c r="K339" s="41">
        <v>15</v>
      </c>
      <c r="L339" s="28">
        <f t="shared" si="131"/>
        <v>2318.3000000000002</v>
      </c>
      <c r="M339" s="28">
        <v>1355.71</v>
      </c>
      <c r="N339" s="42">
        <v>0.25</v>
      </c>
      <c r="O339" s="28">
        <f t="shared" si="132"/>
        <v>918.50250000000005</v>
      </c>
      <c r="P339" s="42">
        <v>1.54</v>
      </c>
      <c r="Q339" s="28">
        <f t="shared" si="133"/>
        <v>5657.9754000000003</v>
      </c>
      <c r="R339" s="28">
        <f t="shared" si="134"/>
        <v>10250.4879</v>
      </c>
      <c r="S339" s="42">
        <v>0.03</v>
      </c>
      <c r="T339" s="28">
        <f t="shared" si="135"/>
        <v>307.51463699999999</v>
      </c>
      <c r="U339" s="28">
        <f t="shared" si="136"/>
        <v>10558.002537</v>
      </c>
      <c r="V339" s="42">
        <v>0</v>
      </c>
      <c r="W339" s="28">
        <f t="shared" si="137"/>
        <v>0</v>
      </c>
      <c r="X339" s="29">
        <f t="shared" si="138"/>
        <v>10558.002537</v>
      </c>
      <c r="Y339" s="29">
        <f t="shared" si="154"/>
        <v>10600</v>
      </c>
      <c r="Z339" s="29">
        <f t="shared" ref="Z339:Z402" si="173">Y339*1.2</f>
        <v>12720</v>
      </c>
      <c r="AA339" s="23">
        <v>240</v>
      </c>
      <c r="AB339" s="28">
        <f t="shared" si="164"/>
        <v>18.399999999999999</v>
      </c>
      <c r="AC339" s="34"/>
      <c r="AD339" s="28">
        <f t="shared" si="165"/>
        <v>4416</v>
      </c>
      <c r="AE339" s="42">
        <v>0.27100000000000002</v>
      </c>
      <c r="AF339" s="28">
        <f t="shared" si="166"/>
        <v>1196.7360000000001</v>
      </c>
      <c r="AG339" s="42">
        <v>0</v>
      </c>
      <c r="AH339" s="28">
        <f t="shared" si="167"/>
        <v>0</v>
      </c>
      <c r="AI339" s="28">
        <f t="shared" si="168"/>
        <v>5612.7359999999999</v>
      </c>
      <c r="AJ339" s="28">
        <v>0</v>
      </c>
      <c r="AK339" s="42">
        <v>0.03</v>
      </c>
      <c r="AL339" s="28">
        <f t="shared" si="156"/>
        <v>168.38208</v>
      </c>
      <c r="AM339" s="28">
        <f t="shared" si="157"/>
        <v>5781.1180800000002</v>
      </c>
      <c r="AN339" s="42">
        <v>0</v>
      </c>
      <c r="AO339" s="28">
        <f t="shared" si="169"/>
        <v>0</v>
      </c>
      <c r="AP339" s="28">
        <f t="shared" si="170"/>
        <v>5781.1180800000002</v>
      </c>
      <c r="AQ339" s="28">
        <f t="shared" si="155"/>
        <v>5800</v>
      </c>
      <c r="AR339" s="30" t="s">
        <v>59</v>
      </c>
      <c r="AS339" s="23"/>
      <c r="AT339" s="28"/>
      <c r="AU339" s="34"/>
      <c r="AV339" s="34"/>
      <c r="AW339" s="42"/>
      <c r="AX339" s="34"/>
      <c r="AY339" s="43"/>
      <c r="AZ339" s="34"/>
      <c r="BA339" s="34"/>
      <c r="BB339" s="34"/>
      <c r="BC339" s="42"/>
      <c r="BD339" s="34"/>
      <c r="BE339" s="34"/>
      <c r="BF339" s="43"/>
      <c r="BG339" s="34"/>
      <c r="BH339" s="34"/>
      <c r="BI339" s="120"/>
      <c r="BJ339" s="28">
        <f t="shared" ref="BJ339:BJ402" si="174">AQ339*1.2</f>
        <v>6960</v>
      </c>
    </row>
    <row r="340" spans="1:62" s="46" customFormat="1" ht="15" x14ac:dyDescent="0.25">
      <c r="A340" s="103">
        <v>322</v>
      </c>
      <c r="B340" s="51" t="s">
        <v>177</v>
      </c>
      <c r="C340" s="21" t="s">
        <v>58</v>
      </c>
      <c r="D340" s="22">
        <v>2</v>
      </c>
      <c r="E340" s="21">
        <v>216</v>
      </c>
      <c r="F340" s="23">
        <v>624</v>
      </c>
      <c r="G340" s="47">
        <f t="shared" si="162"/>
        <v>840</v>
      </c>
      <c r="H340" s="50">
        <f t="shared" si="172"/>
        <v>216</v>
      </c>
      <c r="I340" s="28">
        <f t="shared" si="163"/>
        <v>289.78750000000002</v>
      </c>
      <c r="J340" s="28">
        <f t="shared" si="171"/>
        <v>62594.100000000006</v>
      </c>
      <c r="K340" s="41">
        <v>15</v>
      </c>
      <c r="L340" s="28">
        <f t="shared" si="131"/>
        <v>4172.9400000000005</v>
      </c>
      <c r="M340" s="28">
        <v>1433.92</v>
      </c>
      <c r="N340" s="42">
        <v>0.25</v>
      </c>
      <c r="O340" s="28">
        <f t="shared" si="132"/>
        <v>1401.7150000000001</v>
      </c>
      <c r="P340" s="42">
        <v>1.54</v>
      </c>
      <c r="Q340" s="28">
        <f t="shared" si="133"/>
        <v>8634.5644000000011</v>
      </c>
      <c r="R340" s="28">
        <f t="shared" si="134"/>
        <v>15643.139400000002</v>
      </c>
      <c r="S340" s="42">
        <v>0.03</v>
      </c>
      <c r="T340" s="28">
        <f t="shared" si="135"/>
        <v>469.29418200000003</v>
      </c>
      <c r="U340" s="28">
        <f t="shared" si="136"/>
        <v>16112.433582000001</v>
      </c>
      <c r="V340" s="42">
        <v>0</v>
      </c>
      <c r="W340" s="28">
        <f t="shared" si="137"/>
        <v>0</v>
      </c>
      <c r="X340" s="29">
        <f t="shared" si="138"/>
        <v>16112.433582000001</v>
      </c>
      <c r="Y340" s="29">
        <f t="shared" si="154"/>
        <v>16100</v>
      </c>
      <c r="Z340" s="29">
        <f t="shared" si="173"/>
        <v>19320</v>
      </c>
      <c r="AA340" s="23">
        <v>624</v>
      </c>
      <c r="AB340" s="28">
        <f t="shared" si="164"/>
        <v>18.399999999999999</v>
      </c>
      <c r="AC340" s="34"/>
      <c r="AD340" s="28">
        <f t="shared" si="165"/>
        <v>11481.599999999999</v>
      </c>
      <c r="AE340" s="42">
        <v>0.27100000000000002</v>
      </c>
      <c r="AF340" s="28">
        <f t="shared" si="166"/>
        <v>3111.5135999999998</v>
      </c>
      <c r="AG340" s="42">
        <v>0</v>
      </c>
      <c r="AH340" s="28">
        <f t="shared" si="167"/>
        <v>0</v>
      </c>
      <c r="AI340" s="28">
        <f t="shared" si="168"/>
        <v>14593.113599999999</v>
      </c>
      <c r="AJ340" s="28">
        <v>0</v>
      </c>
      <c r="AK340" s="42">
        <v>0.03</v>
      </c>
      <c r="AL340" s="28">
        <f t="shared" si="156"/>
        <v>437.79340799999994</v>
      </c>
      <c r="AM340" s="28">
        <f t="shared" si="157"/>
        <v>15030.907007999998</v>
      </c>
      <c r="AN340" s="42">
        <v>0</v>
      </c>
      <c r="AO340" s="28">
        <f t="shared" si="169"/>
        <v>0</v>
      </c>
      <c r="AP340" s="28">
        <f t="shared" si="170"/>
        <v>15030.907007999998</v>
      </c>
      <c r="AQ340" s="28">
        <f t="shared" si="155"/>
        <v>15000</v>
      </c>
      <c r="AR340" s="30" t="s">
        <v>59</v>
      </c>
      <c r="AS340" s="23"/>
      <c r="AT340" s="28"/>
      <c r="AU340" s="34"/>
      <c r="AV340" s="34"/>
      <c r="AW340" s="42"/>
      <c r="AX340" s="34"/>
      <c r="AY340" s="43"/>
      <c r="AZ340" s="34"/>
      <c r="BA340" s="34"/>
      <c r="BB340" s="34"/>
      <c r="BC340" s="42"/>
      <c r="BD340" s="34"/>
      <c r="BE340" s="34"/>
      <c r="BF340" s="43"/>
      <c r="BG340" s="34"/>
      <c r="BH340" s="34"/>
      <c r="BI340" s="120"/>
      <c r="BJ340" s="28">
        <f t="shared" si="174"/>
        <v>18000</v>
      </c>
    </row>
    <row r="341" spans="1:62" s="46" customFormat="1" ht="15" x14ac:dyDescent="0.25">
      <c r="A341" s="103">
        <v>323</v>
      </c>
      <c r="B341" s="51" t="s">
        <v>177</v>
      </c>
      <c r="C341" s="21" t="s">
        <v>60</v>
      </c>
      <c r="D341" s="22">
        <v>2</v>
      </c>
      <c r="E341" s="21">
        <v>120</v>
      </c>
      <c r="F341" s="23">
        <v>304</v>
      </c>
      <c r="G341" s="47">
        <f t="shared" si="162"/>
        <v>424</v>
      </c>
      <c r="H341" s="50">
        <f t="shared" si="172"/>
        <v>120</v>
      </c>
      <c r="I341" s="28">
        <f t="shared" si="163"/>
        <v>289.78750000000002</v>
      </c>
      <c r="J341" s="28">
        <f t="shared" si="171"/>
        <v>34774.5</v>
      </c>
      <c r="K341" s="41">
        <v>15</v>
      </c>
      <c r="L341" s="28">
        <f t="shared" si="131"/>
        <v>2318.3000000000002</v>
      </c>
      <c r="M341" s="28">
        <v>1381.78</v>
      </c>
      <c r="N341" s="42">
        <v>0.25</v>
      </c>
      <c r="O341" s="28">
        <f t="shared" si="132"/>
        <v>925.02</v>
      </c>
      <c r="P341" s="42">
        <v>1.54</v>
      </c>
      <c r="Q341" s="28">
        <f t="shared" si="133"/>
        <v>5698.1232</v>
      </c>
      <c r="R341" s="28">
        <f t="shared" si="134"/>
        <v>10323.2232</v>
      </c>
      <c r="S341" s="42">
        <v>0.03</v>
      </c>
      <c r="T341" s="28">
        <f t="shared" si="135"/>
        <v>309.69669599999997</v>
      </c>
      <c r="U341" s="28">
        <f t="shared" si="136"/>
        <v>10632.919895999999</v>
      </c>
      <c r="V341" s="42">
        <v>0</v>
      </c>
      <c r="W341" s="28">
        <f t="shared" si="137"/>
        <v>0</v>
      </c>
      <c r="X341" s="29">
        <f t="shared" si="138"/>
        <v>10632.919895999999</v>
      </c>
      <c r="Y341" s="29">
        <f t="shared" si="154"/>
        <v>10600</v>
      </c>
      <c r="Z341" s="29">
        <f t="shared" si="173"/>
        <v>12720</v>
      </c>
      <c r="AA341" s="23">
        <v>304</v>
      </c>
      <c r="AB341" s="28">
        <f t="shared" si="164"/>
        <v>18.399999999999999</v>
      </c>
      <c r="AC341" s="34"/>
      <c r="AD341" s="28">
        <f t="shared" si="165"/>
        <v>5593.5999999999995</v>
      </c>
      <c r="AE341" s="42">
        <v>0.27100000000000002</v>
      </c>
      <c r="AF341" s="28">
        <f t="shared" si="166"/>
        <v>1515.8655999999999</v>
      </c>
      <c r="AG341" s="42">
        <v>0</v>
      </c>
      <c r="AH341" s="28">
        <f t="shared" si="167"/>
        <v>0</v>
      </c>
      <c r="AI341" s="28">
        <f t="shared" si="168"/>
        <v>7109.4655999999995</v>
      </c>
      <c r="AJ341" s="28">
        <v>0</v>
      </c>
      <c r="AK341" s="42">
        <v>0.03</v>
      </c>
      <c r="AL341" s="28">
        <f t="shared" si="156"/>
        <v>213.28396799999999</v>
      </c>
      <c r="AM341" s="28">
        <f t="shared" si="157"/>
        <v>7322.7495679999993</v>
      </c>
      <c r="AN341" s="42">
        <v>0</v>
      </c>
      <c r="AO341" s="28">
        <f t="shared" si="169"/>
        <v>0</v>
      </c>
      <c r="AP341" s="28">
        <f t="shared" si="170"/>
        <v>7322.7495679999993</v>
      </c>
      <c r="AQ341" s="28">
        <f t="shared" si="155"/>
        <v>7300</v>
      </c>
      <c r="AR341" s="30" t="s">
        <v>59</v>
      </c>
      <c r="AS341" s="23"/>
      <c r="AT341" s="28"/>
      <c r="AU341" s="34"/>
      <c r="AV341" s="34"/>
      <c r="AW341" s="42"/>
      <c r="AX341" s="34"/>
      <c r="AY341" s="43"/>
      <c r="AZ341" s="34"/>
      <c r="BA341" s="34"/>
      <c r="BB341" s="34"/>
      <c r="BC341" s="42"/>
      <c r="BD341" s="34"/>
      <c r="BE341" s="34"/>
      <c r="BF341" s="43"/>
      <c r="BG341" s="34"/>
      <c r="BH341" s="34"/>
      <c r="BI341" s="120"/>
      <c r="BJ341" s="28">
        <f t="shared" si="174"/>
        <v>8760</v>
      </c>
    </row>
    <row r="342" spans="1:62" s="46" customFormat="1" ht="15" x14ac:dyDescent="0.25">
      <c r="A342" s="103">
        <v>324</v>
      </c>
      <c r="B342" s="51" t="s">
        <v>177</v>
      </c>
      <c r="C342" s="21" t="s">
        <v>61</v>
      </c>
      <c r="D342" s="21" t="s">
        <v>73</v>
      </c>
      <c r="E342" s="21">
        <v>110</v>
      </c>
      <c r="F342" s="23">
        <v>320</v>
      </c>
      <c r="G342" s="47">
        <f t="shared" si="162"/>
        <v>430</v>
      </c>
      <c r="H342" s="50">
        <f t="shared" si="172"/>
        <v>110</v>
      </c>
      <c r="I342" s="28">
        <f t="shared" si="163"/>
        <v>289.78750000000002</v>
      </c>
      <c r="J342" s="28">
        <f t="shared" si="171"/>
        <v>31876.625000000004</v>
      </c>
      <c r="K342" s="41">
        <v>15</v>
      </c>
      <c r="L342" s="28">
        <f t="shared" si="131"/>
        <v>2125.1083333333336</v>
      </c>
      <c r="M342" s="28">
        <v>1381.78</v>
      </c>
      <c r="N342" s="42">
        <v>0.25</v>
      </c>
      <c r="O342" s="28">
        <f t="shared" si="132"/>
        <v>876.72208333333333</v>
      </c>
      <c r="P342" s="42">
        <v>1.54</v>
      </c>
      <c r="Q342" s="28">
        <f t="shared" si="133"/>
        <v>5400.6080333333339</v>
      </c>
      <c r="R342" s="28">
        <f t="shared" si="134"/>
        <v>9784.2184500000003</v>
      </c>
      <c r="S342" s="42">
        <v>0.03</v>
      </c>
      <c r="T342" s="28">
        <f t="shared" si="135"/>
        <v>293.52655349999998</v>
      </c>
      <c r="U342" s="28">
        <f t="shared" si="136"/>
        <v>10077.7450035</v>
      </c>
      <c r="V342" s="42">
        <v>0</v>
      </c>
      <c r="W342" s="28">
        <f t="shared" si="137"/>
        <v>0</v>
      </c>
      <c r="X342" s="29">
        <f t="shared" si="138"/>
        <v>10077.7450035</v>
      </c>
      <c r="Y342" s="29">
        <f t="shared" si="154"/>
        <v>10100</v>
      </c>
      <c r="Z342" s="29">
        <f t="shared" si="173"/>
        <v>12120</v>
      </c>
      <c r="AA342" s="23">
        <v>320</v>
      </c>
      <c r="AB342" s="28">
        <f t="shared" si="164"/>
        <v>18.399999999999999</v>
      </c>
      <c r="AC342" s="34"/>
      <c r="AD342" s="28">
        <f t="shared" si="165"/>
        <v>5888</v>
      </c>
      <c r="AE342" s="42">
        <v>0.27100000000000002</v>
      </c>
      <c r="AF342" s="28">
        <f t="shared" si="166"/>
        <v>1595.6480000000001</v>
      </c>
      <c r="AG342" s="42">
        <v>0</v>
      </c>
      <c r="AH342" s="28">
        <f t="shared" si="167"/>
        <v>0</v>
      </c>
      <c r="AI342" s="28">
        <f t="shared" si="168"/>
        <v>7483.6480000000001</v>
      </c>
      <c r="AJ342" s="28">
        <v>0</v>
      </c>
      <c r="AK342" s="42">
        <v>0.03</v>
      </c>
      <c r="AL342" s="28">
        <f t="shared" si="156"/>
        <v>224.50943999999998</v>
      </c>
      <c r="AM342" s="28">
        <f t="shared" si="157"/>
        <v>7708.15744</v>
      </c>
      <c r="AN342" s="42">
        <v>0</v>
      </c>
      <c r="AO342" s="28">
        <f t="shared" si="169"/>
        <v>0</v>
      </c>
      <c r="AP342" s="28">
        <f t="shared" si="170"/>
        <v>7708.15744</v>
      </c>
      <c r="AQ342" s="28">
        <f t="shared" si="155"/>
        <v>7700</v>
      </c>
      <c r="AR342" s="30" t="s">
        <v>59</v>
      </c>
      <c r="AS342" s="23"/>
      <c r="AT342" s="28"/>
      <c r="AU342" s="34"/>
      <c r="AV342" s="34"/>
      <c r="AW342" s="42"/>
      <c r="AX342" s="34"/>
      <c r="AY342" s="43"/>
      <c r="AZ342" s="34"/>
      <c r="BA342" s="34"/>
      <c r="BB342" s="34"/>
      <c r="BC342" s="42"/>
      <c r="BD342" s="34"/>
      <c r="BE342" s="34"/>
      <c r="BF342" s="43"/>
      <c r="BG342" s="34"/>
      <c r="BH342" s="34"/>
      <c r="BI342" s="120"/>
      <c r="BJ342" s="28">
        <f t="shared" si="174"/>
        <v>9240</v>
      </c>
    </row>
    <row r="343" spans="1:62" s="46" customFormat="1" ht="15" x14ac:dyDescent="0.25">
      <c r="A343" s="103">
        <v>325</v>
      </c>
      <c r="B343" s="51" t="s">
        <v>177</v>
      </c>
      <c r="C343" s="21" t="s">
        <v>61</v>
      </c>
      <c r="D343" s="21" t="s">
        <v>74</v>
      </c>
      <c r="E343" s="21">
        <v>106</v>
      </c>
      <c r="F343" s="23">
        <v>256</v>
      </c>
      <c r="G343" s="47">
        <f t="shared" si="162"/>
        <v>362</v>
      </c>
      <c r="H343" s="50">
        <f t="shared" si="172"/>
        <v>106</v>
      </c>
      <c r="I343" s="28">
        <f t="shared" si="163"/>
        <v>289.78750000000002</v>
      </c>
      <c r="J343" s="28">
        <f t="shared" si="171"/>
        <v>30717.475000000002</v>
      </c>
      <c r="K343" s="41">
        <v>15</v>
      </c>
      <c r="L343" s="28">
        <f t="shared" si="131"/>
        <v>2047.8316666666667</v>
      </c>
      <c r="M343" s="28">
        <v>1355.71</v>
      </c>
      <c r="N343" s="42">
        <v>0.25</v>
      </c>
      <c r="O343" s="28">
        <f t="shared" si="132"/>
        <v>850.88541666666674</v>
      </c>
      <c r="P343" s="42">
        <v>1.54</v>
      </c>
      <c r="Q343" s="28">
        <f t="shared" si="133"/>
        <v>5241.4541666666673</v>
      </c>
      <c r="R343" s="28">
        <f t="shared" si="134"/>
        <v>9495.8812500000022</v>
      </c>
      <c r="S343" s="42">
        <v>0.03</v>
      </c>
      <c r="T343" s="28">
        <f t="shared" si="135"/>
        <v>284.87643750000007</v>
      </c>
      <c r="U343" s="28">
        <f t="shared" si="136"/>
        <v>9780.7576875000013</v>
      </c>
      <c r="V343" s="42">
        <v>0</v>
      </c>
      <c r="W343" s="28">
        <f t="shared" si="137"/>
        <v>0</v>
      </c>
      <c r="X343" s="29">
        <f t="shared" si="138"/>
        <v>9780.7576875000013</v>
      </c>
      <c r="Y343" s="29">
        <f t="shared" si="154"/>
        <v>9800</v>
      </c>
      <c r="Z343" s="29">
        <f t="shared" si="173"/>
        <v>11760</v>
      </c>
      <c r="AA343" s="23">
        <v>256</v>
      </c>
      <c r="AB343" s="28">
        <f t="shared" si="164"/>
        <v>18.399999999999999</v>
      </c>
      <c r="AC343" s="34"/>
      <c r="AD343" s="28">
        <f t="shared" si="165"/>
        <v>4710.3999999999996</v>
      </c>
      <c r="AE343" s="42">
        <v>0.27100000000000002</v>
      </c>
      <c r="AF343" s="28">
        <f t="shared" si="166"/>
        <v>1276.5183999999999</v>
      </c>
      <c r="AG343" s="42">
        <v>0</v>
      </c>
      <c r="AH343" s="28">
        <f t="shared" si="167"/>
        <v>0</v>
      </c>
      <c r="AI343" s="28">
        <f t="shared" si="168"/>
        <v>5986.9183999999996</v>
      </c>
      <c r="AJ343" s="28">
        <v>0</v>
      </c>
      <c r="AK343" s="42">
        <v>0.03</v>
      </c>
      <c r="AL343" s="28">
        <f t="shared" si="156"/>
        <v>179.60755199999997</v>
      </c>
      <c r="AM343" s="28">
        <f t="shared" si="157"/>
        <v>6166.525952</v>
      </c>
      <c r="AN343" s="42">
        <v>0</v>
      </c>
      <c r="AO343" s="28">
        <f t="shared" si="169"/>
        <v>0</v>
      </c>
      <c r="AP343" s="28">
        <f t="shared" si="170"/>
        <v>6166.525952</v>
      </c>
      <c r="AQ343" s="28">
        <f t="shared" si="155"/>
        <v>6200</v>
      </c>
      <c r="AR343" s="30" t="s">
        <v>59</v>
      </c>
      <c r="AS343" s="23"/>
      <c r="AT343" s="28"/>
      <c r="AU343" s="34"/>
      <c r="AV343" s="34"/>
      <c r="AW343" s="42"/>
      <c r="AX343" s="34"/>
      <c r="AY343" s="43"/>
      <c r="AZ343" s="34"/>
      <c r="BA343" s="34"/>
      <c r="BB343" s="34"/>
      <c r="BC343" s="42"/>
      <c r="BD343" s="34"/>
      <c r="BE343" s="34"/>
      <c r="BF343" s="43"/>
      <c r="BG343" s="34"/>
      <c r="BH343" s="34"/>
      <c r="BI343" s="120"/>
      <c r="BJ343" s="28">
        <f t="shared" si="174"/>
        <v>7440</v>
      </c>
    </row>
    <row r="344" spans="1:62" s="46" customFormat="1" ht="15" x14ac:dyDescent="0.25">
      <c r="A344" s="103">
        <v>326</v>
      </c>
      <c r="B344" s="51" t="s">
        <v>178</v>
      </c>
      <c r="C344" s="21" t="s">
        <v>58</v>
      </c>
      <c r="D344" s="22">
        <v>2</v>
      </c>
      <c r="E344" s="21">
        <v>272</v>
      </c>
      <c r="F344" s="23">
        <v>552</v>
      </c>
      <c r="G344" s="47">
        <f t="shared" si="162"/>
        <v>824</v>
      </c>
      <c r="H344" s="50">
        <f t="shared" si="172"/>
        <v>272</v>
      </c>
      <c r="I344" s="28">
        <f t="shared" si="163"/>
        <v>289.78750000000002</v>
      </c>
      <c r="J344" s="28">
        <f t="shared" si="171"/>
        <v>78822.200000000012</v>
      </c>
      <c r="K344" s="41">
        <v>15</v>
      </c>
      <c r="L344" s="28">
        <f t="shared" ref="L344:L407" si="175">J344/K344</f>
        <v>5254.8133333333344</v>
      </c>
      <c r="M344" s="28">
        <v>1433.92</v>
      </c>
      <c r="N344" s="42">
        <v>0.25</v>
      </c>
      <c r="O344" s="28">
        <f t="shared" ref="O344:O407" si="176">(L344+M344)*N344</f>
        <v>1672.1833333333336</v>
      </c>
      <c r="P344" s="42">
        <v>1.54</v>
      </c>
      <c r="Q344" s="28">
        <f t="shared" ref="Q344:Q407" si="177">(L344+M344)*P344</f>
        <v>10300.649333333335</v>
      </c>
      <c r="R344" s="28">
        <f t="shared" ref="R344:R407" si="178">L344+M344+O344+Q344</f>
        <v>18661.566000000003</v>
      </c>
      <c r="S344" s="42">
        <v>0.03</v>
      </c>
      <c r="T344" s="28">
        <f t="shared" ref="T344:T407" si="179">R344*S344</f>
        <v>559.84698000000003</v>
      </c>
      <c r="U344" s="28">
        <f t="shared" ref="U344:U407" si="180">R344+T344</f>
        <v>19221.412980000001</v>
      </c>
      <c r="V344" s="42">
        <v>0</v>
      </c>
      <c r="W344" s="28">
        <f t="shared" ref="W344:W407" si="181">U344*V344</f>
        <v>0</v>
      </c>
      <c r="X344" s="29">
        <f t="shared" ref="X344:X407" si="182">U344+W344</f>
        <v>19221.412980000001</v>
      </c>
      <c r="Y344" s="29">
        <f t="shared" si="154"/>
        <v>19200</v>
      </c>
      <c r="Z344" s="29">
        <f t="shared" si="173"/>
        <v>23040</v>
      </c>
      <c r="AA344" s="23">
        <v>552</v>
      </c>
      <c r="AB344" s="28">
        <f t="shared" si="164"/>
        <v>18.399999999999999</v>
      </c>
      <c r="AC344" s="34"/>
      <c r="AD344" s="28">
        <f t="shared" si="165"/>
        <v>10156.799999999999</v>
      </c>
      <c r="AE344" s="42">
        <v>0.27100000000000002</v>
      </c>
      <c r="AF344" s="28">
        <f t="shared" si="166"/>
        <v>2752.4928</v>
      </c>
      <c r="AG344" s="42">
        <v>0</v>
      </c>
      <c r="AH344" s="28">
        <f t="shared" si="167"/>
        <v>0</v>
      </c>
      <c r="AI344" s="28">
        <f t="shared" si="168"/>
        <v>12909.292799999999</v>
      </c>
      <c r="AJ344" s="28">
        <v>0</v>
      </c>
      <c r="AK344" s="42">
        <v>0.03</v>
      </c>
      <c r="AL344" s="28">
        <f t="shared" ref="AL344:AL420" si="183">(AI344+AJ344)*AK344</f>
        <v>387.27878399999997</v>
      </c>
      <c r="AM344" s="28">
        <f t="shared" ref="AM344:AM420" si="184">AI344+AJ344+AL344</f>
        <v>13296.571583999999</v>
      </c>
      <c r="AN344" s="42">
        <v>0</v>
      </c>
      <c r="AO344" s="28">
        <f t="shared" si="169"/>
        <v>0</v>
      </c>
      <c r="AP344" s="28">
        <f t="shared" si="170"/>
        <v>13296.571583999999</v>
      </c>
      <c r="AQ344" s="28">
        <f t="shared" si="155"/>
        <v>13300</v>
      </c>
      <c r="AR344" s="30" t="s">
        <v>59</v>
      </c>
      <c r="AS344" s="23"/>
      <c r="AT344" s="28"/>
      <c r="AU344" s="34"/>
      <c r="AV344" s="34"/>
      <c r="AW344" s="42"/>
      <c r="AX344" s="34"/>
      <c r="AY344" s="43"/>
      <c r="AZ344" s="34"/>
      <c r="BA344" s="34"/>
      <c r="BB344" s="34"/>
      <c r="BC344" s="42"/>
      <c r="BD344" s="34"/>
      <c r="BE344" s="34"/>
      <c r="BF344" s="43"/>
      <c r="BG344" s="34"/>
      <c r="BH344" s="34"/>
      <c r="BI344" s="120"/>
      <c r="BJ344" s="28">
        <f t="shared" si="174"/>
        <v>15960</v>
      </c>
    </row>
    <row r="345" spans="1:62" s="46" customFormat="1" ht="15" x14ac:dyDescent="0.25">
      <c r="A345" s="103">
        <v>327</v>
      </c>
      <c r="B345" s="51" t="s">
        <v>178</v>
      </c>
      <c r="C345" s="21" t="s">
        <v>61</v>
      </c>
      <c r="D345" s="21" t="s">
        <v>73</v>
      </c>
      <c r="E345" s="21">
        <v>126</v>
      </c>
      <c r="F345" s="40">
        <v>176</v>
      </c>
      <c r="G345" s="47">
        <f t="shared" si="162"/>
        <v>302</v>
      </c>
      <c r="H345" s="50">
        <f t="shared" si="172"/>
        <v>126</v>
      </c>
      <c r="I345" s="28">
        <f t="shared" si="163"/>
        <v>289.78750000000002</v>
      </c>
      <c r="J345" s="28">
        <f t="shared" si="171"/>
        <v>36513.225000000006</v>
      </c>
      <c r="K345" s="41">
        <v>15</v>
      </c>
      <c r="L345" s="28">
        <f t="shared" si="175"/>
        <v>2434.2150000000006</v>
      </c>
      <c r="M345" s="28">
        <v>1329.64</v>
      </c>
      <c r="N345" s="42">
        <v>0.25</v>
      </c>
      <c r="O345" s="28">
        <f t="shared" si="176"/>
        <v>940.96375000000012</v>
      </c>
      <c r="P345" s="42">
        <v>1.54</v>
      </c>
      <c r="Q345" s="28">
        <f t="shared" si="177"/>
        <v>5796.3367000000007</v>
      </c>
      <c r="R345" s="28">
        <f t="shared" si="178"/>
        <v>10501.155450000002</v>
      </c>
      <c r="S345" s="42">
        <v>0.03</v>
      </c>
      <c r="T345" s="28">
        <f t="shared" si="179"/>
        <v>315.03466350000002</v>
      </c>
      <c r="U345" s="28">
        <f t="shared" si="180"/>
        <v>10816.190113500003</v>
      </c>
      <c r="V345" s="42">
        <v>0</v>
      </c>
      <c r="W345" s="28">
        <f t="shared" si="181"/>
        <v>0</v>
      </c>
      <c r="X345" s="29">
        <f t="shared" si="182"/>
        <v>10816.190113500003</v>
      </c>
      <c r="Y345" s="29">
        <f t="shared" si="154"/>
        <v>10800</v>
      </c>
      <c r="Z345" s="29">
        <f t="shared" si="173"/>
        <v>12960</v>
      </c>
      <c r="AA345" s="23" t="s">
        <v>291</v>
      </c>
      <c r="AB345" s="28">
        <f t="shared" si="164"/>
        <v>18.399999999999999</v>
      </c>
      <c r="AC345" s="34"/>
      <c r="AD345" s="28">
        <f t="shared" si="165"/>
        <v>3238.3999999999996</v>
      </c>
      <c r="AE345" s="42">
        <v>0.27100000000000002</v>
      </c>
      <c r="AF345" s="28">
        <f t="shared" si="166"/>
        <v>877.60640000000001</v>
      </c>
      <c r="AG345" s="42">
        <v>0</v>
      </c>
      <c r="AH345" s="28">
        <f t="shared" si="167"/>
        <v>0</v>
      </c>
      <c r="AI345" s="28">
        <f t="shared" si="168"/>
        <v>4116.0063999999993</v>
      </c>
      <c r="AJ345" s="28">
        <v>0</v>
      </c>
      <c r="AK345" s="42">
        <v>0.03</v>
      </c>
      <c r="AL345" s="28">
        <f t="shared" si="183"/>
        <v>123.48019199999997</v>
      </c>
      <c r="AM345" s="28">
        <f t="shared" si="184"/>
        <v>4239.4865919999993</v>
      </c>
      <c r="AN345" s="42">
        <v>0</v>
      </c>
      <c r="AO345" s="28">
        <f t="shared" si="169"/>
        <v>0</v>
      </c>
      <c r="AP345" s="28">
        <f t="shared" si="170"/>
        <v>4239.4865919999993</v>
      </c>
      <c r="AQ345" s="28">
        <f t="shared" si="155"/>
        <v>4200</v>
      </c>
      <c r="AR345" s="30" t="s">
        <v>59</v>
      </c>
      <c r="AS345" s="23"/>
      <c r="AT345" s="28"/>
      <c r="AU345" s="34"/>
      <c r="AV345" s="34"/>
      <c r="AW345" s="42"/>
      <c r="AX345" s="34"/>
      <c r="AY345" s="43"/>
      <c r="AZ345" s="34"/>
      <c r="BA345" s="34"/>
      <c r="BB345" s="34"/>
      <c r="BC345" s="42"/>
      <c r="BD345" s="34"/>
      <c r="BE345" s="34"/>
      <c r="BF345" s="43"/>
      <c r="BG345" s="34"/>
      <c r="BH345" s="34"/>
      <c r="BI345" s="120"/>
      <c r="BJ345" s="28">
        <f t="shared" si="174"/>
        <v>5040</v>
      </c>
    </row>
    <row r="346" spans="1:62" s="46" customFormat="1" ht="15" x14ac:dyDescent="0.25">
      <c r="A346" s="103">
        <v>328</v>
      </c>
      <c r="B346" s="51" t="s">
        <v>178</v>
      </c>
      <c r="C346" s="21" t="s">
        <v>61</v>
      </c>
      <c r="D346" s="21" t="s">
        <v>74</v>
      </c>
      <c r="E346" s="21">
        <v>80</v>
      </c>
      <c r="F346" s="40">
        <v>168</v>
      </c>
      <c r="G346" s="47">
        <f t="shared" si="162"/>
        <v>248</v>
      </c>
      <c r="H346" s="50">
        <f t="shared" si="172"/>
        <v>80</v>
      </c>
      <c r="I346" s="28">
        <f t="shared" si="163"/>
        <v>289.78750000000002</v>
      </c>
      <c r="J346" s="28">
        <f t="shared" si="171"/>
        <v>23183</v>
      </c>
      <c r="K346" s="41">
        <v>15</v>
      </c>
      <c r="L346" s="28">
        <f t="shared" si="175"/>
        <v>1545.5333333333333</v>
      </c>
      <c r="M346" s="28">
        <v>1329.64</v>
      </c>
      <c r="N346" s="42">
        <v>0.25</v>
      </c>
      <c r="O346" s="28">
        <f t="shared" si="176"/>
        <v>718.79333333333329</v>
      </c>
      <c r="P346" s="42">
        <v>1.54</v>
      </c>
      <c r="Q346" s="28">
        <f t="shared" si="177"/>
        <v>4427.7669333333333</v>
      </c>
      <c r="R346" s="28">
        <f t="shared" si="178"/>
        <v>8021.7335999999996</v>
      </c>
      <c r="S346" s="42">
        <v>0.03</v>
      </c>
      <c r="T346" s="28">
        <f t="shared" si="179"/>
        <v>240.65200799999997</v>
      </c>
      <c r="U346" s="28">
        <f t="shared" si="180"/>
        <v>8262.3856079999987</v>
      </c>
      <c r="V346" s="42">
        <v>0</v>
      </c>
      <c r="W346" s="28">
        <f t="shared" si="181"/>
        <v>0</v>
      </c>
      <c r="X346" s="29">
        <f t="shared" si="182"/>
        <v>8262.3856079999987</v>
      </c>
      <c r="Y346" s="29">
        <f t="shared" si="154"/>
        <v>8300</v>
      </c>
      <c r="Z346" s="29">
        <f t="shared" si="173"/>
        <v>9960</v>
      </c>
      <c r="AA346" s="23" t="s">
        <v>118</v>
      </c>
      <c r="AB346" s="28">
        <f t="shared" si="164"/>
        <v>18.399999999999999</v>
      </c>
      <c r="AC346" s="34"/>
      <c r="AD346" s="28">
        <f t="shared" si="165"/>
        <v>3091.2</v>
      </c>
      <c r="AE346" s="42">
        <v>0.27100000000000002</v>
      </c>
      <c r="AF346" s="28">
        <f t="shared" si="166"/>
        <v>837.71519999999998</v>
      </c>
      <c r="AG346" s="42">
        <v>0</v>
      </c>
      <c r="AH346" s="28">
        <f t="shared" si="167"/>
        <v>0</v>
      </c>
      <c r="AI346" s="28">
        <f t="shared" si="168"/>
        <v>3928.9151999999999</v>
      </c>
      <c r="AJ346" s="28">
        <v>0</v>
      </c>
      <c r="AK346" s="42">
        <v>0.03</v>
      </c>
      <c r="AL346" s="28">
        <f t="shared" si="183"/>
        <v>117.86745599999999</v>
      </c>
      <c r="AM346" s="28">
        <f t="shared" si="184"/>
        <v>4046.7826559999999</v>
      </c>
      <c r="AN346" s="42">
        <v>0</v>
      </c>
      <c r="AO346" s="28">
        <f t="shared" si="169"/>
        <v>0</v>
      </c>
      <c r="AP346" s="28">
        <f t="shared" si="170"/>
        <v>4046.7826559999999</v>
      </c>
      <c r="AQ346" s="28">
        <f t="shared" si="155"/>
        <v>4000</v>
      </c>
      <c r="AR346" s="30" t="s">
        <v>59</v>
      </c>
      <c r="AS346" s="23"/>
      <c r="AT346" s="28"/>
      <c r="AU346" s="34"/>
      <c r="AV346" s="34"/>
      <c r="AW346" s="42"/>
      <c r="AX346" s="34"/>
      <c r="AY346" s="43"/>
      <c r="AZ346" s="34"/>
      <c r="BA346" s="34"/>
      <c r="BB346" s="34"/>
      <c r="BC346" s="42"/>
      <c r="BD346" s="34"/>
      <c r="BE346" s="34"/>
      <c r="BF346" s="43"/>
      <c r="BG346" s="34"/>
      <c r="BH346" s="34"/>
      <c r="BI346" s="120"/>
      <c r="BJ346" s="28">
        <f t="shared" si="174"/>
        <v>4800</v>
      </c>
    </row>
    <row r="347" spans="1:62" s="46" customFormat="1" ht="15" x14ac:dyDescent="0.25">
      <c r="A347" s="103">
        <v>329</v>
      </c>
      <c r="B347" s="51" t="s">
        <v>179</v>
      </c>
      <c r="C347" s="21" t="s">
        <v>58</v>
      </c>
      <c r="D347" s="21" t="s">
        <v>78</v>
      </c>
      <c r="E347" s="21">
        <v>120</v>
      </c>
      <c r="F347" s="23">
        <v>312</v>
      </c>
      <c r="G347" s="47">
        <f t="shared" si="162"/>
        <v>432</v>
      </c>
      <c r="H347" s="50">
        <f t="shared" si="172"/>
        <v>120</v>
      </c>
      <c r="I347" s="28">
        <f t="shared" si="163"/>
        <v>289.78750000000002</v>
      </c>
      <c r="J347" s="28">
        <f t="shared" si="171"/>
        <v>34774.5</v>
      </c>
      <c r="K347" s="41">
        <v>15</v>
      </c>
      <c r="L347" s="28">
        <f t="shared" si="175"/>
        <v>2318.3000000000002</v>
      </c>
      <c r="M347" s="28">
        <v>1381.78</v>
      </c>
      <c r="N347" s="42">
        <v>0.25</v>
      </c>
      <c r="O347" s="28">
        <f t="shared" si="176"/>
        <v>925.02</v>
      </c>
      <c r="P347" s="42">
        <v>1.54</v>
      </c>
      <c r="Q347" s="28">
        <f t="shared" si="177"/>
        <v>5698.1232</v>
      </c>
      <c r="R347" s="28">
        <f t="shared" si="178"/>
        <v>10323.2232</v>
      </c>
      <c r="S347" s="42">
        <v>0.03</v>
      </c>
      <c r="T347" s="28">
        <f t="shared" si="179"/>
        <v>309.69669599999997</v>
      </c>
      <c r="U347" s="28">
        <f t="shared" si="180"/>
        <v>10632.919895999999</v>
      </c>
      <c r="V347" s="42">
        <v>0</v>
      </c>
      <c r="W347" s="28">
        <f t="shared" si="181"/>
        <v>0</v>
      </c>
      <c r="X347" s="29">
        <f t="shared" si="182"/>
        <v>10632.919895999999</v>
      </c>
      <c r="Y347" s="29">
        <f t="shared" si="154"/>
        <v>10600</v>
      </c>
      <c r="Z347" s="29">
        <f t="shared" si="173"/>
        <v>12720</v>
      </c>
      <c r="AA347" s="23">
        <v>312</v>
      </c>
      <c r="AB347" s="28">
        <f t="shared" si="164"/>
        <v>18.399999999999999</v>
      </c>
      <c r="AC347" s="34"/>
      <c r="AD347" s="28">
        <f t="shared" si="165"/>
        <v>5740.7999999999993</v>
      </c>
      <c r="AE347" s="42">
        <v>0.27100000000000002</v>
      </c>
      <c r="AF347" s="28">
        <f t="shared" si="166"/>
        <v>1555.7567999999999</v>
      </c>
      <c r="AG347" s="42">
        <v>0</v>
      </c>
      <c r="AH347" s="28">
        <f t="shared" si="167"/>
        <v>0</v>
      </c>
      <c r="AI347" s="28">
        <f t="shared" si="168"/>
        <v>7296.5567999999994</v>
      </c>
      <c r="AJ347" s="28">
        <v>0</v>
      </c>
      <c r="AK347" s="42">
        <v>0.03</v>
      </c>
      <c r="AL347" s="28">
        <f t="shared" si="183"/>
        <v>218.89670399999997</v>
      </c>
      <c r="AM347" s="28">
        <f t="shared" si="184"/>
        <v>7515.4535039999992</v>
      </c>
      <c r="AN347" s="42">
        <v>0</v>
      </c>
      <c r="AO347" s="28">
        <f t="shared" si="169"/>
        <v>0</v>
      </c>
      <c r="AP347" s="28">
        <f t="shared" si="170"/>
        <v>7515.4535039999992</v>
      </c>
      <c r="AQ347" s="28">
        <f t="shared" si="155"/>
        <v>7500</v>
      </c>
      <c r="AR347" s="30" t="s">
        <v>59</v>
      </c>
      <c r="AS347" s="23"/>
      <c r="AT347" s="28"/>
      <c r="AU347" s="34"/>
      <c r="AV347" s="34"/>
      <c r="AW347" s="42"/>
      <c r="AX347" s="34"/>
      <c r="AY347" s="43"/>
      <c r="AZ347" s="34"/>
      <c r="BA347" s="34"/>
      <c r="BB347" s="34"/>
      <c r="BC347" s="42"/>
      <c r="BD347" s="34"/>
      <c r="BE347" s="34"/>
      <c r="BF347" s="43"/>
      <c r="BG347" s="34"/>
      <c r="BH347" s="34"/>
      <c r="BI347" s="120"/>
      <c r="BJ347" s="28">
        <f t="shared" si="174"/>
        <v>9000</v>
      </c>
    </row>
    <row r="348" spans="1:62" s="46" customFormat="1" ht="15" x14ac:dyDescent="0.25">
      <c r="A348" s="103">
        <v>330</v>
      </c>
      <c r="B348" s="51" t="s">
        <v>179</v>
      </c>
      <c r="C348" s="21" t="s">
        <v>60</v>
      </c>
      <c r="D348" s="21" t="s">
        <v>78</v>
      </c>
      <c r="E348" s="21">
        <v>86</v>
      </c>
      <c r="F348" s="23">
        <v>240</v>
      </c>
      <c r="G348" s="47">
        <f t="shared" si="162"/>
        <v>326</v>
      </c>
      <c r="H348" s="50">
        <f t="shared" si="172"/>
        <v>86</v>
      </c>
      <c r="I348" s="28">
        <f t="shared" si="163"/>
        <v>289.78750000000002</v>
      </c>
      <c r="J348" s="28">
        <f t="shared" si="171"/>
        <v>24921.725000000002</v>
      </c>
      <c r="K348" s="41">
        <v>15</v>
      </c>
      <c r="L348" s="28">
        <f t="shared" si="175"/>
        <v>1661.4483333333335</v>
      </c>
      <c r="M348" s="28">
        <v>1355.71</v>
      </c>
      <c r="N348" s="42">
        <v>0.25</v>
      </c>
      <c r="O348" s="28">
        <f t="shared" si="176"/>
        <v>754.28958333333344</v>
      </c>
      <c r="P348" s="42">
        <v>1.54</v>
      </c>
      <c r="Q348" s="28">
        <f t="shared" si="177"/>
        <v>4646.4238333333342</v>
      </c>
      <c r="R348" s="28">
        <f t="shared" si="178"/>
        <v>8417.8717500000021</v>
      </c>
      <c r="S348" s="42">
        <v>0.03</v>
      </c>
      <c r="T348" s="28">
        <f t="shared" si="179"/>
        <v>252.53615250000004</v>
      </c>
      <c r="U348" s="28">
        <f t="shared" si="180"/>
        <v>8670.4079025000028</v>
      </c>
      <c r="V348" s="42">
        <v>0</v>
      </c>
      <c r="W348" s="28">
        <f t="shared" si="181"/>
        <v>0</v>
      </c>
      <c r="X348" s="29">
        <f t="shared" si="182"/>
        <v>8670.4079025000028</v>
      </c>
      <c r="Y348" s="29">
        <f t="shared" ref="Y348:Y412" si="185">MROUND(X348,100)</f>
        <v>8700</v>
      </c>
      <c r="Z348" s="29">
        <f t="shared" si="173"/>
        <v>10440</v>
      </c>
      <c r="AA348" s="23">
        <v>240</v>
      </c>
      <c r="AB348" s="28">
        <f t="shared" si="164"/>
        <v>18.399999999999999</v>
      </c>
      <c r="AC348" s="34"/>
      <c r="AD348" s="28">
        <f t="shared" si="165"/>
        <v>4416</v>
      </c>
      <c r="AE348" s="42">
        <v>0.27100000000000002</v>
      </c>
      <c r="AF348" s="28">
        <f t="shared" si="166"/>
        <v>1196.7360000000001</v>
      </c>
      <c r="AG348" s="42">
        <v>0</v>
      </c>
      <c r="AH348" s="28">
        <f t="shared" si="167"/>
        <v>0</v>
      </c>
      <c r="AI348" s="28">
        <f t="shared" si="168"/>
        <v>5612.7359999999999</v>
      </c>
      <c r="AJ348" s="28">
        <v>0</v>
      </c>
      <c r="AK348" s="42">
        <v>0.03</v>
      </c>
      <c r="AL348" s="28">
        <f t="shared" si="183"/>
        <v>168.38208</v>
      </c>
      <c r="AM348" s="28">
        <f t="shared" si="184"/>
        <v>5781.1180800000002</v>
      </c>
      <c r="AN348" s="42">
        <v>0</v>
      </c>
      <c r="AO348" s="28">
        <f t="shared" si="169"/>
        <v>0</v>
      </c>
      <c r="AP348" s="28">
        <f t="shared" si="170"/>
        <v>5781.1180800000002</v>
      </c>
      <c r="AQ348" s="28">
        <f t="shared" ref="AQ348:AQ412" si="186">MROUND(AP348,100)</f>
        <v>5800</v>
      </c>
      <c r="AR348" s="30" t="s">
        <v>59</v>
      </c>
      <c r="AS348" s="23"/>
      <c r="AT348" s="28"/>
      <c r="AU348" s="34"/>
      <c r="AV348" s="34"/>
      <c r="AW348" s="42"/>
      <c r="AX348" s="34"/>
      <c r="AY348" s="43"/>
      <c r="AZ348" s="34"/>
      <c r="BA348" s="34"/>
      <c r="BB348" s="34"/>
      <c r="BC348" s="42"/>
      <c r="BD348" s="34"/>
      <c r="BE348" s="34"/>
      <c r="BF348" s="43"/>
      <c r="BG348" s="34"/>
      <c r="BH348" s="34"/>
      <c r="BI348" s="120"/>
      <c r="BJ348" s="28">
        <f t="shared" si="174"/>
        <v>6960</v>
      </c>
    </row>
    <row r="349" spans="1:62" s="46" customFormat="1" ht="15" x14ac:dyDescent="0.25">
      <c r="A349" s="103">
        <v>331</v>
      </c>
      <c r="B349" s="51" t="s">
        <v>180</v>
      </c>
      <c r="C349" s="21" t="s">
        <v>58</v>
      </c>
      <c r="D349" s="21" t="s">
        <v>73</v>
      </c>
      <c r="E349" s="21">
        <v>74</v>
      </c>
      <c r="F349" s="23">
        <v>168</v>
      </c>
      <c r="G349" s="47">
        <f t="shared" si="162"/>
        <v>242</v>
      </c>
      <c r="H349" s="50">
        <f t="shared" si="172"/>
        <v>74</v>
      </c>
      <c r="I349" s="28">
        <f t="shared" si="163"/>
        <v>289.78750000000002</v>
      </c>
      <c r="J349" s="28">
        <f t="shared" si="171"/>
        <v>21444.275000000001</v>
      </c>
      <c r="K349" s="41">
        <v>15</v>
      </c>
      <c r="L349" s="28">
        <f t="shared" si="175"/>
        <v>1429.6183333333333</v>
      </c>
      <c r="M349" s="28">
        <v>1329.64</v>
      </c>
      <c r="N349" s="42">
        <v>0.25</v>
      </c>
      <c r="O349" s="28">
        <f t="shared" si="176"/>
        <v>689.8145833333333</v>
      </c>
      <c r="P349" s="42">
        <v>1.54</v>
      </c>
      <c r="Q349" s="28">
        <f t="shared" si="177"/>
        <v>4249.2578333333331</v>
      </c>
      <c r="R349" s="28">
        <f t="shared" si="178"/>
        <v>7698.3307499999992</v>
      </c>
      <c r="S349" s="42">
        <v>0.03</v>
      </c>
      <c r="T349" s="28">
        <f t="shared" si="179"/>
        <v>230.94992249999996</v>
      </c>
      <c r="U349" s="28">
        <f t="shared" si="180"/>
        <v>7929.2806724999991</v>
      </c>
      <c r="V349" s="42">
        <v>0</v>
      </c>
      <c r="W349" s="28">
        <f t="shared" si="181"/>
        <v>0</v>
      </c>
      <c r="X349" s="29">
        <f t="shared" si="182"/>
        <v>7929.2806724999991</v>
      </c>
      <c r="Y349" s="29">
        <f t="shared" si="185"/>
        <v>7900</v>
      </c>
      <c r="Z349" s="29">
        <f t="shared" si="173"/>
        <v>9480</v>
      </c>
      <c r="AA349" s="23">
        <v>168</v>
      </c>
      <c r="AB349" s="28">
        <f t="shared" si="164"/>
        <v>18.399999999999999</v>
      </c>
      <c r="AC349" s="34"/>
      <c r="AD349" s="28">
        <f t="shared" si="165"/>
        <v>3091.2</v>
      </c>
      <c r="AE349" s="42">
        <v>0.27100000000000002</v>
      </c>
      <c r="AF349" s="28">
        <f t="shared" si="166"/>
        <v>837.71519999999998</v>
      </c>
      <c r="AG349" s="42">
        <v>0</v>
      </c>
      <c r="AH349" s="28">
        <f t="shared" si="167"/>
        <v>0</v>
      </c>
      <c r="AI349" s="28">
        <f t="shared" si="168"/>
        <v>3928.9151999999999</v>
      </c>
      <c r="AJ349" s="28">
        <v>0</v>
      </c>
      <c r="AK349" s="42">
        <v>0.03</v>
      </c>
      <c r="AL349" s="28">
        <f t="shared" si="183"/>
        <v>117.86745599999999</v>
      </c>
      <c r="AM349" s="28">
        <f t="shared" si="184"/>
        <v>4046.7826559999999</v>
      </c>
      <c r="AN349" s="42">
        <v>0</v>
      </c>
      <c r="AO349" s="28">
        <f t="shared" si="169"/>
        <v>0</v>
      </c>
      <c r="AP349" s="28">
        <f t="shared" si="170"/>
        <v>4046.7826559999999</v>
      </c>
      <c r="AQ349" s="28">
        <f t="shared" si="186"/>
        <v>4000</v>
      </c>
      <c r="AR349" s="30" t="s">
        <v>59</v>
      </c>
      <c r="AS349" s="23"/>
      <c r="AT349" s="28"/>
      <c r="AU349" s="34"/>
      <c r="AV349" s="34"/>
      <c r="AW349" s="42"/>
      <c r="AX349" s="34"/>
      <c r="AY349" s="43"/>
      <c r="AZ349" s="34"/>
      <c r="BA349" s="34"/>
      <c r="BB349" s="34"/>
      <c r="BC349" s="42"/>
      <c r="BD349" s="34"/>
      <c r="BE349" s="34"/>
      <c r="BF349" s="43"/>
      <c r="BG349" s="34"/>
      <c r="BH349" s="34"/>
      <c r="BI349" s="120"/>
      <c r="BJ349" s="28">
        <f t="shared" si="174"/>
        <v>4800</v>
      </c>
    </row>
    <row r="350" spans="1:62" s="46" customFormat="1" ht="15" x14ac:dyDescent="0.25">
      <c r="A350" s="103">
        <v>332</v>
      </c>
      <c r="B350" s="51" t="s">
        <v>180</v>
      </c>
      <c r="C350" s="21" t="s">
        <v>60</v>
      </c>
      <c r="D350" s="21" t="s">
        <v>73</v>
      </c>
      <c r="E350" s="21">
        <v>66</v>
      </c>
      <c r="F350" s="23">
        <v>120</v>
      </c>
      <c r="G350" s="47">
        <f t="shared" si="162"/>
        <v>186</v>
      </c>
      <c r="H350" s="50">
        <f t="shared" si="172"/>
        <v>66</v>
      </c>
      <c r="I350" s="28">
        <f t="shared" si="163"/>
        <v>289.78750000000002</v>
      </c>
      <c r="J350" s="28">
        <f t="shared" si="171"/>
        <v>19125.975000000002</v>
      </c>
      <c r="K350" s="41">
        <v>15</v>
      </c>
      <c r="L350" s="28">
        <f t="shared" si="175"/>
        <v>1275.0650000000001</v>
      </c>
      <c r="M350" s="28">
        <v>1329.64</v>
      </c>
      <c r="N350" s="42">
        <v>0.25</v>
      </c>
      <c r="O350" s="28">
        <f t="shared" si="176"/>
        <v>651.17624999999998</v>
      </c>
      <c r="P350" s="42">
        <v>1.54</v>
      </c>
      <c r="Q350" s="28">
        <f t="shared" si="177"/>
        <v>4011.2456999999999</v>
      </c>
      <c r="R350" s="28">
        <f t="shared" si="178"/>
        <v>7267.1269499999999</v>
      </c>
      <c r="S350" s="42">
        <v>0.03</v>
      </c>
      <c r="T350" s="28">
        <f t="shared" si="179"/>
        <v>218.01380849999998</v>
      </c>
      <c r="U350" s="28">
        <f t="shared" si="180"/>
        <v>7485.1407584999997</v>
      </c>
      <c r="V350" s="42">
        <v>0</v>
      </c>
      <c r="W350" s="28">
        <f t="shared" si="181"/>
        <v>0</v>
      </c>
      <c r="X350" s="29">
        <f t="shared" si="182"/>
        <v>7485.1407584999997</v>
      </c>
      <c r="Y350" s="29">
        <f t="shared" si="185"/>
        <v>7500</v>
      </c>
      <c r="Z350" s="29">
        <f t="shared" si="173"/>
        <v>9000</v>
      </c>
      <c r="AA350" s="23">
        <v>120</v>
      </c>
      <c r="AB350" s="28">
        <f t="shared" si="164"/>
        <v>18.399999999999999</v>
      </c>
      <c r="AC350" s="34"/>
      <c r="AD350" s="28">
        <f t="shared" si="165"/>
        <v>2208</v>
      </c>
      <c r="AE350" s="42">
        <v>0.27100000000000002</v>
      </c>
      <c r="AF350" s="28">
        <f t="shared" si="166"/>
        <v>598.36800000000005</v>
      </c>
      <c r="AG350" s="42">
        <v>0</v>
      </c>
      <c r="AH350" s="28">
        <f t="shared" si="167"/>
        <v>0</v>
      </c>
      <c r="AI350" s="28">
        <f t="shared" si="168"/>
        <v>2806.3679999999999</v>
      </c>
      <c r="AJ350" s="28">
        <v>0</v>
      </c>
      <c r="AK350" s="42">
        <v>0.03</v>
      </c>
      <c r="AL350" s="28">
        <f t="shared" si="183"/>
        <v>84.191040000000001</v>
      </c>
      <c r="AM350" s="28">
        <f t="shared" si="184"/>
        <v>2890.5590400000001</v>
      </c>
      <c r="AN350" s="42">
        <v>0</v>
      </c>
      <c r="AO350" s="28">
        <f t="shared" si="169"/>
        <v>0</v>
      </c>
      <c r="AP350" s="28">
        <f t="shared" si="170"/>
        <v>2890.5590400000001</v>
      </c>
      <c r="AQ350" s="28">
        <f t="shared" si="186"/>
        <v>2900</v>
      </c>
      <c r="AR350" s="30" t="s">
        <v>59</v>
      </c>
      <c r="AS350" s="23"/>
      <c r="AT350" s="28"/>
      <c r="AU350" s="34"/>
      <c r="AV350" s="34"/>
      <c r="AW350" s="42"/>
      <c r="AX350" s="34"/>
      <c r="AY350" s="43"/>
      <c r="AZ350" s="34"/>
      <c r="BA350" s="34"/>
      <c r="BB350" s="34"/>
      <c r="BC350" s="42"/>
      <c r="BD350" s="34"/>
      <c r="BE350" s="34"/>
      <c r="BF350" s="43"/>
      <c r="BG350" s="34"/>
      <c r="BH350" s="34"/>
      <c r="BI350" s="120"/>
      <c r="BJ350" s="28">
        <f t="shared" si="174"/>
        <v>3480</v>
      </c>
    </row>
    <row r="351" spans="1:62" s="46" customFormat="1" ht="15" x14ac:dyDescent="0.25">
      <c r="A351" s="103">
        <v>333</v>
      </c>
      <c r="B351" s="51" t="s">
        <v>180</v>
      </c>
      <c r="C351" s="21" t="s">
        <v>61</v>
      </c>
      <c r="D351" s="22">
        <v>5</v>
      </c>
      <c r="E351" s="21">
        <v>60</v>
      </c>
      <c r="F351" s="23">
        <v>120</v>
      </c>
      <c r="G351" s="47">
        <f t="shared" si="162"/>
        <v>180</v>
      </c>
      <c r="H351" s="50">
        <f t="shared" si="172"/>
        <v>60</v>
      </c>
      <c r="I351" s="28">
        <f t="shared" si="163"/>
        <v>289.78750000000002</v>
      </c>
      <c r="J351" s="28">
        <f t="shared" si="171"/>
        <v>17387.25</v>
      </c>
      <c r="K351" s="41">
        <v>15</v>
      </c>
      <c r="L351" s="28">
        <f t="shared" si="175"/>
        <v>1159.1500000000001</v>
      </c>
      <c r="M351" s="28">
        <v>1329.64</v>
      </c>
      <c r="N351" s="42">
        <v>0.25</v>
      </c>
      <c r="O351" s="28">
        <f t="shared" si="176"/>
        <v>622.19749999999999</v>
      </c>
      <c r="P351" s="42">
        <v>1.54</v>
      </c>
      <c r="Q351" s="28">
        <f t="shared" si="177"/>
        <v>3832.7366000000002</v>
      </c>
      <c r="R351" s="28">
        <f t="shared" si="178"/>
        <v>6943.7241000000004</v>
      </c>
      <c r="S351" s="42">
        <v>0.03</v>
      </c>
      <c r="T351" s="28">
        <f t="shared" si="179"/>
        <v>208.311723</v>
      </c>
      <c r="U351" s="28">
        <f t="shared" si="180"/>
        <v>7152.0358230000002</v>
      </c>
      <c r="V351" s="42">
        <v>0</v>
      </c>
      <c r="W351" s="28">
        <f t="shared" si="181"/>
        <v>0</v>
      </c>
      <c r="X351" s="29">
        <f t="shared" si="182"/>
        <v>7152.0358230000002</v>
      </c>
      <c r="Y351" s="29">
        <f t="shared" si="185"/>
        <v>7200</v>
      </c>
      <c r="Z351" s="29">
        <f t="shared" si="173"/>
        <v>8640</v>
      </c>
      <c r="AA351" s="23">
        <v>120</v>
      </c>
      <c r="AB351" s="28">
        <f t="shared" si="164"/>
        <v>18.399999999999999</v>
      </c>
      <c r="AC351" s="34"/>
      <c r="AD351" s="28">
        <f t="shared" si="165"/>
        <v>2208</v>
      </c>
      <c r="AE351" s="42">
        <v>0.27100000000000002</v>
      </c>
      <c r="AF351" s="28">
        <f t="shared" si="166"/>
        <v>598.36800000000005</v>
      </c>
      <c r="AG351" s="42">
        <v>0</v>
      </c>
      <c r="AH351" s="28">
        <f t="shared" si="167"/>
        <v>0</v>
      </c>
      <c r="AI351" s="28">
        <f t="shared" si="168"/>
        <v>2806.3679999999999</v>
      </c>
      <c r="AJ351" s="28">
        <v>0</v>
      </c>
      <c r="AK351" s="42">
        <v>0.03</v>
      </c>
      <c r="AL351" s="28">
        <f t="shared" si="183"/>
        <v>84.191040000000001</v>
      </c>
      <c r="AM351" s="28">
        <f t="shared" si="184"/>
        <v>2890.5590400000001</v>
      </c>
      <c r="AN351" s="42">
        <v>0</v>
      </c>
      <c r="AO351" s="28">
        <f t="shared" si="169"/>
        <v>0</v>
      </c>
      <c r="AP351" s="28">
        <f t="shared" si="170"/>
        <v>2890.5590400000001</v>
      </c>
      <c r="AQ351" s="28">
        <f t="shared" si="186"/>
        <v>2900</v>
      </c>
      <c r="AR351" s="30" t="s">
        <v>59</v>
      </c>
      <c r="AS351" s="23"/>
      <c r="AT351" s="28"/>
      <c r="AU351" s="34"/>
      <c r="AV351" s="34"/>
      <c r="AW351" s="42"/>
      <c r="AX351" s="34"/>
      <c r="AY351" s="43"/>
      <c r="AZ351" s="34"/>
      <c r="BA351" s="34"/>
      <c r="BB351" s="34"/>
      <c r="BC351" s="42"/>
      <c r="BD351" s="34"/>
      <c r="BE351" s="34"/>
      <c r="BF351" s="43"/>
      <c r="BG351" s="34"/>
      <c r="BH351" s="34"/>
      <c r="BI351" s="120"/>
      <c r="BJ351" s="28">
        <f t="shared" si="174"/>
        <v>3480</v>
      </c>
    </row>
    <row r="352" spans="1:62" s="46" customFormat="1" ht="15" x14ac:dyDescent="0.25">
      <c r="A352" s="103">
        <v>334</v>
      </c>
      <c r="B352" s="51" t="s">
        <v>181</v>
      </c>
      <c r="C352" s="21" t="s">
        <v>58</v>
      </c>
      <c r="D352" s="22">
        <v>2</v>
      </c>
      <c r="E352" s="21">
        <v>70</v>
      </c>
      <c r="F352" s="23">
        <v>98</v>
      </c>
      <c r="G352" s="47">
        <f t="shared" si="162"/>
        <v>168</v>
      </c>
      <c r="H352" s="50">
        <f t="shared" si="172"/>
        <v>70</v>
      </c>
      <c r="I352" s="28">
        <f t="shared" si="163"/>
        <v>289.78750000000002</v>
      </c>
      <c r="J352" s="28">
        <f t="shared" si="171"/>
        <v>20285.125</v>
      </c>
      <c r="K352" s="41">
        <v>15</v>
      </c>
      <c r="L352" s="28">
        <f t="shared" si="175"/>
        <v>1352.3416666666667</v>
      </c>
      <c r="M352" s="28">
        <v>1303.57</v>
      </c>
      <c r="N352" s="42">
        <v>0.25</v>
      </c>
      <c r="O352" s="28">
        <f t="shared" si="176"/>
        <v>663.97791666666672</v>
      </c>
      <c r="P352" s="42">
        <v>1.54</v>
      </c>
      <c r="Q352" s="28">
        <f t="shared" si="177"/>
        <v>4090.103966666667</v>
      </c>
      <c r="R352" s="28">
        <f t="shared" si="178"/>
        <v>7409.9935500000011</v>
      </c>
      <c r="S352" s="42">
        <v>0.03</v>
      </c>
      <c r="T352" s="28">
        <f t="shared" si="179"/>
        <v>222.29980650000002</v>
      </c>
      <c r="U352" s="28">
        <f t="shared" si="180"/>
        <v>7632.2933565000012</v>
      </c>
      <c r="V352" s="42">
        <v>0</v>
      </c>
      <c r="W352" s="28">
        <f t="shared" si="181"/>
        <v>0</v>
      </c>
      <c r="X352" s="29">
        <f t="shared" si="182"/>
        <v>7632.2933565000012</v>
      </c>
      <c r="Y352" s="29">
        <f t="shared" si="185"/>
        <v>7600</v>
      </c>
      <c r="Z352" s="29">
        <f t="shared" si="173"/>
        <v>9120</v>
      </c>
      <c r="AA352" s="40">
        <v>98</v>
      </c>
      <c r="AB352" s="28">
        <f t="shared" si="164"/>
        <v>18.399999999999999</v>
      </c>
      <c r="AC352" s="34"/>
      <c r="AD352" s="28">
        <f t="shared" si="165"/>
        <v>1803.1999999999998</v>
      </c>
      <c r="AE352" s="42">
        <v>0.27100000000000002</v>
      </c>
      <c r="AF352" s="28">
        <f t="shared" si="166"/>
        <v>488.66719999999998</v>
      </c>
      <c r="AG352" s="42">
        <v>0</v>
      </c>
      <c r="AH352" s="28">
        <f t="shared" si="167"/>
        <v>0</v>
      </c>
      <c r="AI352" s="28">
        <f t="shared" si="168"/>
        <v>2291.8671999999997</v>
      </c>
      <c r="AJ352" s="28">
        <v>0</v>
      </c>
      <c r="AK352" s="42">
        <v>0.03</v>
      </c>
      <c r="AL352" s="28">
        <f t="shared" si="183"/>
        <v>68.756015999999988</v>
      </c>
      <c r="AM352" s="28">
        <f t="shared" si="184"/>
        <v>2360.6232159999995</v>
      </c>
      <c r="AN352" s="42">
        <v>0</v>
      </c>
      <c r="AO352" s="28">
        <f t="shared" si="169"/>
        <v>0</v>
      </c>
      <c r="AP352" s="28">
        <f t="shared" si="170"/>
        <v>2360.6232159999995</v>
      </c>
      <c r="AQ352" s="28">
        <f t="shared" si="186"/>
        <v>2400</v>
      </c>
      <c r="AR352" s="30" t="s">
        <v>59</v>
      </c>
      <c r="AS352" s="23"/>
      <c r="AT352" s="28"/>
      <c r="AU352" s="34"/>
      <c r="AV352" s="34"/>
      <c r="AW352" s="42"/>
      <c r="AX352" s="34"/>
      <c r="AY352" s="43"/>
      <c r="AZ352" s="34"/>
      <c r="BA352" s="34"/>
      <c r="BB352" s="34"/>
      <c r="BC352" s="42"/>
      <c r="BD352" s="34"/>
      <c r="BE352" s="34"/>
      <c r="BF352" s="43"/>
      <c r="BG352" s="34"/>
      <c r="BH352" s="34"/>
      <c r="BI352" s="120"/>
      <c r="BJ352" s="28">
        <f t="shared" si="174"/>
        <v>2880</v>
      </c>
    </row>
    <row r="353" spans="1:62" s="46" customFormat="1" ht="15" x14ac:dyDescent="0.25">
      <c r="A353" s="103">
        <v>335</v>
      </c>
      <c r="B353" s="51" t="s">
        <v>182</v>
      </c>
      <c r="C353" s="21" t="s">
        <v>60</v>
      </c>
      <c r="D353" s="21" t="s">
        <v>123</v>
      </c>
      <c r="E353" s="22">
        <v>43</v>
      </c>
      <c r="F353" s="40">
        <v>64</v>
      </c>
      <c r="G353" s="47">
        <f t="shared" si="162"/>
        <v>107</v>
      </c>
      <c r="H353" s="50">
        <f t="shared" si="172"/>
        <v>43</v>
      </c>
      <c r="I353" s="28">
        <f t="shared" si="163"/>
        <v>289.78750000000002</v>
      </c>
      <c r="J353" s="28">
        <f t="shared" si="171"/>
        <v>12460.862500000001</v>
      </c>
      <c r="K353" s="41">
        <v>15</v>
      </c>
      <c r="L353" s="28">
        <f t="shared" si="175"/>
        <v>830.72416666666675</v>
      </c>
      <c r="M353" s="28">
        <v>1303.57</v>
      </c>
      <c r="N353" s="42">
        <v>0.25</v>
      </c>
      <c r="O353" s="28">
        <f t="shared" si="176"/>
        <v>533.57354166666664</v>
      </c>
      <c r="P353" s="42">
        <v>1.54</v>
      </c>
      <c r="Q353" s="28">
        <f t="shared" si="177"/>
        <v>3286.8130166666665</v>
      </c>
      <c r="R353" s="28">
        <f t="shared" si="178"/>
        <v>5954.6807250000002</v>
      </c>
      <c r="S353" s="42">
        <v>0.03</v>
      </c>
      <c r="T353" s="28">
        <f t="shared" si="179"/>
        <v>178.64042175</v>
      </c>
      <c r="U353" s="28">
        <f t="shared" si="180"/>
        <v>6133.3211467500005</v>
      </c>
      <c r="V353" s="42">
        <v>0</v>
      </c>
      <c r="W353" s="28">
        <f t="shared" si="181"/>
        <v>0</v>
      </c>
      <c r="X353" s="29">
        <f t="shared" si="182"/>
        <v>6133.3211467500005</v>
      </c>
      <c r="Y353" s="29">
        <f t="shared" si="185"/>
        <v>6100</v>
      </c>
      <c r="Z353" s="29">
        <f t="shared" si="173"/>
        <v>7320</v>
      </c>
      <c r="AA353" s="40">
        <v>64</v>
      </c>
      <c r="AB353" s="28">
        <f t="shared" si="164"/>
        <v>18.399999999999999</v>
      </c>
      <c r="AC353" s="34"/>
      <c r="AD353" s="28">
        <f t="shared" si="165"/>
        <v>1177.5999999999999</v>
      </c>
      <c r="AE353" s="42">
        <v>0.27100000000000002</v>
      </c>
      <c r="AF353" s="28">
        <f t="shared" si="166"/>
        <v>319.12959999999998</v>
      </c>
      <c r="AG353" s="42">
        <v>0</v>
      </c>
      <c r="AH353" s="28">
        <f t="shared" si="167"/>
        <v>0</v>
      </c>
      <c r="AI353" s="28">
        <f t="shared" si="168"/>
        <v>1496.7295999999999</v>
      </c>
      <c r="AJ353" s="28">
        <v>0</v>
      </c>
      <c r="AK353" s="42">
        <v>0.03</v>
      </c>
      <c r="AL353" s="28">
        <f t="shared" si="183"/>
        <v>44.901887999999992</v>
      </c>
      <c r="AM353" s="28">
        <f t="shared" si="184"/>
        <v>1541.631488</v>
      </c>
      <c r="AN353" s="42">
        <v>0</v>
      </c>
      <c r="AO353" s="28">
        <f t="shared" si="169"/>
        <v>0</v>
      </c>
      <c r="AP353" s="28">
        <f t="shared" si="170"/>
        <v>1541.631488</v>
      </c>
      <c r="AQ353" s="28">
        <f t="shared" si="186"/>
        <v>1500</v>
      </c>
      <c r="AR353" s="30"/>
      <c r="AS353" s="40">
        <v>64</v>
      </c>
      <c r="AT353" s="28">
        <f t="shared" ref="AT353:AT354" si="187">(323.2*0.67)+(96.5*2.3*0.33)</f>
        <v>289.78750000000002</v>
      </c>
      <c r="AU353" s="34"/>
      <c r="AV353" s="28">
        <f t="shared" ref="AV353:AV354" si="188">(AT353*AS353)/15</f>
        <v>1236.4266666666667</v>
      </c>
      <c r="AW353" s="42">
        <v>0.25</v>
      </c>
      <c r="AX353" s="34">
        <f t="shared" ref="AX353:AX354" si="189">AV353*AW353</f>
        <v>309.10666666666668</v>
      </c>
      <c r="AY353" s="43">
        <v>0</v>
      </c>
      <c r="AZ353" s="34">
        <f t="shared" ref="AZ353:AZ354" si="190">AV353*AY353</f>
        <v>0</v>
      </c>
      <c r="BA353" s="34">
        <f t="shared" ref="BA353:BA354" si="191">AV353+AX353+AZ353</f>
        <v>1545.5333333333333</v>
      </c>
      <c r="BB353" s="34">
        <v>0</v>
      </c>
      <c r="BC353" s="43">
        <v>0.03</v>
      </c>
      <c r="BD353" s="34">
        <f t="shared" ref="BD353:BD354" si="192">(BA353+BB353)*BC353</f>
        <v>46.366</v>
      </c>
      <c r="BE353" s="34">
        <f t="shared" ref="BE353:BE354" si="193">BA353+BB353+BD353</f>
        <v>1591.8993333333333</v>
      </c>
      <c r="BF353" s="43">
        <v>0</v>
      </c>
      <c r="BG353" s="34">
        <f t="shared" ref="BG353:BG354" si="194">BE353*BF353</f>
        <v>0</v>
      </c>
      <c r="BH353" s="34">
        <f t="shared" ref="BH353:BH354" si="195">BE353+BG353</f>
        <v>1591.8993333333333</v>
      </c>
      <c r="BI353" s="120">
        <f t="shared" ref="BI353:BI354" si="196">MROUND(BH353,100)</f>
        <v>1600</v>
      </c>
      <c r="BJ353" s="28">
        <f t="shared" si="174"/>
        <v>1800</v>
      </c>
    </row>
    <row r="354" spans="1:62" s="46" customFormat="1" ht="15" x14ac:dyDescent="0.25">
      <c r="A354" s="103">
        <v>336</v>
      </c>
      <c r="B354" s="51" t="s">
        <v>182</v>
      </c>
      <c r="C354" s="21" t="s">
        <v>61</v>
      </c>
      <c r="D354" s="21" t="s">
        <v>123</v>
      </c>
      <c r="E354" s="22">
        <v>18</v>
      </c>
      <c r="F354" s="40">
        <v>32</v>
      </c>
      <c r="G354" s="47">
        <f t="shared" si="162"/>
        <v>50</v>
      </c>
      <c r="H354" s="50">
        <f t="shared" si="172"/>
        <v>18</v>
      </c>
      <c r="I354" s="28">
        <f t="shared" si="163"/>
        <v>289.78750000000002</v>
      </c>
      <c r="J354" s="28">
        <f t="shared" si="171"/>
        <v>5216.1750000000002</v>
      </c>
      <c r="K354" s="41">
        <v>15</v>
      </c>
      <c r="L354" s="28">
        <f t="shared" si="175"/>
        <v>347.745</v>
      </c>
      <c r="M354" s="28">
        <v>1303.57</v>
      </c>
      <c r="N354" s="42">
        <v>0.25</v>
      </c>
      <c r="O354" s="28">
        <f t="shared" si="176"/>
        <v>412.82875000000001</v>
      </c>
      <c r="P354" s="42">
        <v>1.54</v>
      </c>
      <c r="Q354" s="28">
        <f t="shared" si="177"/>
        <v>2543.0251000000003</v>
      </c>
      <c r="R354" s="28">
        <f t="shared" si="178"/>
        <v>4607.16885</v>
      </c>
      <c r="S354" s="42">
        <v>0.03</v>
      </c>
      <c r="T354" s="28">
        <f t="shared" si="179"/>
        <v>138.21506550000001</v>
      </c>
      <c r="U354" s="28">
        <f t="shared" si="180"/>
        <v>4745.3839154999996</v>
      </c>
      <c r="V354" s="42">
        <v>0</v>
      </c>
      <c r="W354" s="28">
        <f t="shared" si="181"/>
        <v>0</v>
      </c>
      <c r="X354" s="29">
        <f t="shared" si="182"/>
        <v>4745.3839154999996</v>
      </c>
      <c r="Y354" s="29">
        <f t="shared" si="185"/>
        <v>4700</v>
      </c>
      <c r="Z354" s="29">
        <f t="shared" si="173"/>
        <v>5640</v>
      </c>
      <c r="AA354" s="40">
        <v>32</v>
      </c>
      <c r="AB354" s="28">
        <f t="shared" si="164"/>
        <v>18.399999999999999</v>
      </c>
      <c r="AC354" s="34"/>
      <c r="AD354" s="28">
        <f t="shared" si="165"/>
        <v>588.79999999999995</v>
      </c>
      <c r="AE354" s="42">
        <v>0.27100000000000002</v>
      </c>
      <c r="AF354" s="28">
        <f t="shared" si="166"/>
        <v>159.56479999999999</v>
      </c>
      <c r="AG354" s="42">
        <v>0</v>
      </c>
      <c r="AH354" s="28">
        <f t="shared" si="167"/>
        <v>0</v>
      </c>
      <c r="AI354" s="28">
        <f t="shared" si="168"/>
        <v>748.36479999999995</v>
      </c>
      <c r="AJ354" s="28">
        <v>0</v>
      </c>
      <c r="AK354" s="42">
        <v>0.03</v>
      </c>
      <c r="AL354" s="28">
        <f t="shared" si="183"/>
        <v>22.450943999999996</v>
      </c>
      <c r="AM354" s="28">
        <f t="shared" si="184"/>
        <v>770.815744</v>
      </c>
      <c r="AN354" s="42">
        <v>0</v>
      </c>
      <c r="AO354" s="28">
        <f t="shared" si="169"/>
        <v>0</v>
      </c>
      <c r="AP354" s="28">
        <f t="shared" si="170"/>
        <v>770.815744</v>
      </c>
      <c r="AQ354" s="28">
        <f t="shared" si="186"/>
        <v>800</v>
      </c>
      <c r="AR354" s="30"/>
      <c r="AS354" s="40">
        <v>32</v>
      </c>
      <c r="AT354" s="28">
        <f t="shared" si="187"/>
        <v>289.78750000000002</v>
      </c>
      <c r="AU354" s="34"/>
      <c r="AV354" s="28">
        <f t="shared" si="188"/>
        <v>618.21333333333337</v>
      </c>
      <c r="AW354" s="42">
        <v>0.25</v>
      </c>
      <c r="AX354" s="34">
        <f t="shared" si="189"/>
        <v>154.55333333333334</v>
      </c>
      <c r="AY354" s="43">
        <v>0</v>
      </c>
      <c r="AZ354" s="34">
        <f t="shared" si="190"/>
        <v>0</v>
      </c>
      <c r="BA354" s="34">
        <f t="shared" si="191"/>
        <v>772.76666666666665</v>
      </c>
      <c r="BB354" s="34">
        <v>0</v>
      </c>
      <c r="BC354" s="43">
        <v>0.03</v>
      </c>
      <c r="BD354" s="34">
        <f t="shared" si="192"/>
        <v>23.183</v>
      </c>
      <c r="BE354" s="34">
        <f t="shared" si="193"/>
        <v>795.94966666666664</v>
      </c>
      <c r="BF354" s="43">
        <v>0</v>
      </c>
      <c r="BG354" s="34">
        <f t="shared" si="194"/>
        <v>0</v>
      </c>
      <c r="BH354" s="34">
        <f t="shared" si="195"/>
        <v>795.94966666666664</v>
      </c>
      <c r="BI354" s="120">
        <f t="shared" si="196"/>
        <v>800</v>
      </c>
      <c r="BJ354" s="28">
        <f t="shared" si="174"/>
        <v>960</v>
      </c>
    </row>
    <row r="355" spans="1:62" s="46" customFormat="1" ht="15" x14ac:dyDescent="0.25">
      <c r="A355" s="103">
        <v>337</v>
      </c>
      <c r="B355" s="51" t="s">
        <v>184</v>
      </c>
      <c r="C355" s="21" t="s">
        <v>58</v>
      </c>
      <c r="D355" s="22">
        <v>2</v>
      </c>
      <c r="E355" s="21">
        <v>126</v>
      </c>
      <c r="F355" s="23">
        <v>511</v>
      </c>
      <c r="G355" s="47">
        <f t="shared" si="162"/>
        <v>637</v>
      </c>
      <c r="H355" s="50">
        <f t="shared" si="172"/>
        <v>126</v>
      </c>
      <c r="I355" s="28">
        <f t="shared" ref="I355:I431" si="197">(323.2*0.67)+(96.5*2.3*0.33)</f>
        <v>289.78750000000002</v>
      </c>
      <c r="J355" s="28">
        <f t="shared" si="171"/>
        <v>36513.225000000006</v>
      </c>
      <c r="K355" s="41">
        <v>15</v>
      </c>
      <c r="L355" s="28">
        <f t="shared" si="175"/>
        <v>2434.2150000000006</v>
      </c>
      <c r="M355" s="28">
        <v>1433.92</v>
      </c>
      <c r="N355" s="42">
        <v>0.25</v>
      </c>
      <c r="O355" s="28">
        <f t="shared" si="176"/>
        <v>967.03375000000017</v>
      </c>
      <c r="P355" s="42">
        <v>1.54</v>
      </c>
      <c r="Q355" s="28">
        <f t="shared" si="177"/>
        <v>5956.9279000000015</v>
      </c>
      <c r="R355" s="28">
        <f t="shared" si="178"/>
        <v>10792.096650000003</v>
      </c>
      <c r="S355" s="42">
        <v>0.03</v>
      </c>
      <c r="T355" s="28">
        <f t="shared" si="179"/>
        <v>323.76289950000006</v>
      </c>
      <c r="U355" s="28">
        <f t="shared" si="180"/>
        <v>11115.859549500003</v>
      </c>
      <c r="V355" s="42">
        <v>0</v>
      </c>
      <c r="W355" s="28">
        <f t="shared" si="181"/>
        <v>0</v>
      </c>
      <c r="X355" s="29">
        <f t="shared" si="182"/>
        <v>11115.859549500003</v>
      </c>
      <c r="Y355" s="29">
        <f t="shared" si="185"/>
        <v>11100</v>
      </c>
      <c r="Z355" s="29">
        <f t="shared" si="173"/>
        <v>13320</v>
      </c>
      <c r="AA355" s="23">
        <v>511</v>
      </c>
      <c r="AB355" s="28">
        <f t="shared" ref="AB355:AB431" si="198">8*2.3</f>
        <v>18.399999999999999</v>
      </c>
      <c r="AC355" s="34"/>
      <c r="AD355" s="28">
        <f t="shared" si="165"/>
        <v>9402.4</v>
      </c>
      <c r="AE355" s="42">
        <v>0.27100000000000002</v>
      </c>
      <c r="AF355" s="28">
        <f t="shared" si="166"/>
        <v>2548.0504000000001</v>
      </c>
      <c r="AG355" s="42">
        <v>0</v>
      </c>
      <c r="AH355" s="28">
        <f t="shared" si="167"/>
        <v>0</v>
      </c>
      <c r="AI355" s="28">
        <f t="shared" si="168"/>
        <v>11950.4504</v>
      </c>
      <c r="AJ355" s="28">
        <v>0</v>
      </c>
      <c r="AK355" s="42">
        <v>0.03</v>
      </c>
      <c r="AL355" s="28">
        <f t="shared" si="183"/>
        <v>358.51351199999999</v>
      </c>
      <c r="AM355" s="28">
        <f t="shared" si="184"/>
        <v>12308.963911999999</v>
      </c>
      <c r="AN355" s="42">
        <v>0</v>
      </c>
      <c r="AO355" s="28">
        <f t="shared" si="169"/>
        <v>0</v>
      </c>
      <c r="AP355" s="28">
        <f t="shared" si="170"/>
        <v>12308.963911999999</v>
      </c>
      <c r="AQ355" s="28">
        <f t="shared" si="186"/>
        <v>12300</v>
      </c>
      <c r="AR355" s="30" t="s">
        <v>59</v>
      </c>
      <c r="AS355" s="23"/>
      <c r="AT355" s="28"/>
      <c r="AU355" s="34"/>
      <c r="AV355" s="34"/>
      <c r="AW355" s="42"/>
      <c r="AX355" s="34"/>
      <c r="AY355" s="43"/>
      <c r="AZ355" s="34"/>
      <c r="BA355" s="34"/>
      <c r="BB355" s="34"/>
      <c r="BC355" s="42"/>
      <c r="BD355" s="34"/>
      <c r="BE355" s="34"/>
      <c r="BF355" s="43"/>
      <c r="BG355" s="34"/>
      <c r="BH355" s="34"/>
      <c r="BI355" s="120"/>
      <c r="BJ355" s="28">
        <f t="shared" si="174"/>
        <v>14760</v>
      </c>
    </row>
    <row r="356" spans="1:62" s="46" customFormat="1" ht="15" x14ac:dyDescent="0.25">
      <c r="A356" s="103">
        <v>338</v>
      </c>
      <c r="B356" s="51" t="s">
        <v>184</v>
      </c>
      <c r="C356" s="21" t="s">
        <v>60</v>
      </c>
      <c r="D356" s="22">
        <v>2</v>
      </c>
      <c r="E356" s="21">
        <v>50</v>
      </c>
      <c r="F356" s="23">
        <v>252</v>
      </c>
      <c r="G356" s="47">
        <f t="shared" si="162"/>
        <v>302</v>
      </c>
      <c r="H356" s="50">
        <f t="shared" si="172"/>
        <v>50</v>
      </c>
      <c r="I356" s="28">
        <f t="shared" si="197"/>
        <v>289.78750000000002</v>
      </c>
      <c r="J356" s="28">
        <f t="shared" si="171"/>
        <v>14489.375000000002</v>
      </c>
      <c r="K356" s="41">
        <v>15</v>
      </c>
      <c r="L356" s="28">
        <f t="shared" si="175"/>
        <v>965.95833333333348</v>
      </c>
      <c r="M356" s="28">
        <v>1355.71</v>
      </c>
      <c r="N356" s="42">
        <v>0.25</v>
      </c>
      <c r="O356" s="28">
        <f t="shared" si="176"/>
        <v>580.41708333333338</v>
      </c>
      <c r="P356" s="42">
        <v>1.54</v>
      </c>
      <c r="Q356" s="28">
        <f t="shared" si="177"/>
        <v>3575.3692333333338</v>
      </c>
      <c r="R356" s="28">
        <f t="shared" si="178"/>
        <v>6477.4546500000006</v>
      </c>
      <c r="S356" s="42">
        <v>0.03</v>
      </c>
      <c r="T356" s="28">
        <f t="shared" si="179"/>
        <v>194.32363950000001</v>
      </c>
      <c r="U356" s="28">
        <f t="shared" si="180"/>
        <v>6671.7782895000009</v>
      </c>
      <c r="V356" s="42">
        <v>0</v>
      </c>
      <c r="W356" s="28">
        <f t="shared" si="181"/>
        <v>0</v>
      </c>
      <c r="X356" s="29">
        <f t="shared" si="182"/>
        <v>6671.7782895000009</v>
      </c>
      <c r="Y356" s="29">
        <f t="shared" si="185"/>
        <v>6700</v>
      </c>
      <c r="Z356" s="29">
        <f t="shared" si="173"/>
        <v>8040</v>
      </c>
      <c r="AA356" s="23">
        <v>252</v>
      </c>
      <c r="AB356" s="28">
        <f t="shared" si="198"/>
        <v>18.399999999999999</v>
      </c>
      <c r="AC356" s="34"/>
      <c r="AD356" s="28">
        <f t="shared" si="165"/>
        <v>4636.7999999999993</v>
      </c>
      <c r="AE356" s="42">
        <v>0.27100000000000002</v>
      </c>
      <c r="AF356" s="28">
        <f t="shared" si="166"/>
        <v>1256.5727999999999</v>
      </c>
      <c r="AG356" s="42">
        <v>0</v>
      </c>
      <c r="AH356" s="28">
        <f t="shared" si="167"/>
        <v>0</v>
      </c>
      <c r="AI356" s="28">
        <f t="shared" si="168"/>
        <v>5893.3727999999992</v>
      </c>
      <c r="AJ356" s="28">
        <v>0</v>
      </c>
      <c r="AK356" s="42">
        <v>0.03</v>
      </c>
      <c r="AL356" s="28">
        <f t="shared" si="183"/>
        <v>176.80118399999998</v>
      </c>
      <c r="AM356" s="28">
        <f t="shared" si="184"/>
        <v>6070.1739839999991</v>
      </c>
      <c r="AN356" s="42">
        <v>0</v>
      </c>
      <c r="AO356" s="28">
        <f t="shared" si="169"/>
        <v>0</v>
      </c>
      <c r="AP356" s="28">
        <f t="shared" si="170"/>
        <v>6070.1739839999991</v>
      </c>
      <c r="AQ356" s="28">
        <f t="shared" si="186"/>
        <v>6100</v>
      </c>
      <c r="AR356" s="30" t="s">
        <v>59</v>
      </c>
      <c r="AS356" s="23"/>
      <c r="AT356" s="28"/>
      <c r="AU356" s="34"/>
      <c r="AV356" s="34"/>
      <c r="AW356" s="42"/>
      <c r="AX356" s="34"/>
      <c r="AY356" s="43"/>
      <c r="AZ356" s="34"/>
      <c r="BA356" s="34"/>
      <c r="BB356" s="34"/>
      <c r="BC356" s="42"/>
      <c r="BD356" s="34"/>
      <c r="BE356" s="34"/>
      <c r="BF356" s="43"/>
      <c r="BG356" s="34"/>
      <c r="BH356" s="34"/>
      <c r="BI356" s="120"/>
      <c r="BJ356" s="28">
        <f t="shared" si="174"/>
        <v>7320</v>
      </c>
    </row>
    <row r="357" spans="1:62" s="46" customFormat="1" ht="15" x14ac:dyDescent="0.25">
      <c r="A357" s="103">
        <v>339</v>
      </c>
      <c r="B357" s="51" t="s">
        <v>184</v>
      </c>
      <c r="C357" s="21" t="s">
        <v>61</v>
      </c>
      <c r="D357" s="22">
        <v>3</v>
      </c>
      <c r="E357" s="21">
        <v>60</v>
      </c>
      <c r="F357" s="23">
        <v>98</v>
      </c>
      <c r="G357" s="47">
        <f t="shared" si="162"/>
        <v>158</v>
      </c>
      <c r="H357" s="50">
        <f t="shared" si="172"/>
        <v>60</v>
      </c>
      <c r="I357" s="28">
        <f t="shared" si="197"/>
        <v>289.78750000000002</v>
      </c>
      <c r="J357" s="28">
        <f t="shared" si="171"/>
        <v>17387.25</v>
      </c>
      <c r="K357" s="41">
        <v>15</v>
      </c>
      <c r="L357" s="28">
        <f t="shared" si="175"/>
        <v>1159.1500000000001</v>
      </c>
      <c r="M357" s="28">
        <v>1303.57</v>
      </c>
      <c r="N357" s="42">
        <v>0.25</v>
      </c>
      <c r="O357" s="28">
        <f t="shared" si="176"/>
        <v>615.68000000000006</v>
      </c>
      <c r="P357" s="42">
        <v>1.54</v>
      </c>
      <c r="Q357" s="28">
        <f t="shared" si="177"/>
        <v>3792.5888000000004</v>
      </c>
      <c r="R357" s="28">
        <f t="shared" si="178"/>
        <v>6870.988800000001</v>
      </c>
      <c r="S357" s="42">
        <v>0.03</v>
      </c>
      <c r="T357" s="28">
        <f t="shared" si="179"/>
        <v>206.12966400000002</v>
      </c>
      <c r="U357" s="28">
        <f t="shared" si="180"/>
        <v>7077.118464000001</v>
      </c>
      <c r="V357" s="42">
        <v>0</v>
      </c>
      <c r="W357" s="28">
        <f t="shared" si="181"/>
        <v>0</v>
      </c>
      <c r="X357" s="29">
        <f t="shared" si="182"/>
        <v>7077.118464000001</v>
      </c>
      <c r="Y357" s="29">
        <f t="shared" si="185"/>
        <v>7100</v>
      </c>
      <c r="Z357" s="29">
        <f t="shared" si="173"/>
        <v>8520</v>
      </c>
      <c r="AA357" s="23">
        <v>98</v>
      </c>
      <c r="AB357" s="28">
        <f t="shared" si="198"/>
        <v>18.399999999999999</v>
      </c>
      <c r="AC357" s="34"/>
      <c r="AD357" s="28">
        <f t="shared" si="165"/>
        <v>1803.1999999999998</v>
      </c>
      <c r="AE357" s="42">
        <v>0.27100000000000002</v>
      </c>
      <c r="AF357" s="28">
        <f t="shared" si="166"/>
        <v>488.66719999999998</v>
      </c>
      <c r="AG357" s="42">
        <v>0</v>
      </c>
      <c r="AH357" s="28">
        <f t="shared" si="167"/>
        <v>0</v>
      </c>
      <c r="AI357" s="28">
        <f t="shared" si="168"/>
        <v>2291.8671999999997</v>
      </c>
      <c r="AJ357" s="28">
        <v>0</v>
      </c>
      <c r="AK357" s="42">
        <v>0.03</v>
      </c>
      <c r="AL357" s="28">
        <f t="shared" si="183"/>
        <v>68.756015999999988</v>
      </c>
      <c r="AM357" s="28">
        <f t="shared" si="184"/>
        <v>2360.6232159999995</v>
      </c>
      <c r="AN357" s="42">
        <v>0</v>
      </c>
      <c r="AO357" s="28">
        <f t="shared" si="169"/>
        <v>0</v>
      </c>
      <c r="AP357" s="28">
        <f t="shared" si="170"/>
        <v>2360.6232159999995</v>
      </c>
      <c r="AQ357" s="28">
        <f t="shared" si="186"/>
        <v>2400</v>
      </c>
      <c r="AR357" s="30" t="s">
        <v>59</v>
      </c>
      <c r="AS357" s="23"/>
      <c r="AT357" s="28"/>
      <c r="AU357" s="34"/>
      <c r="AV357" s="34"/>
      <c r="AW357" s="42"/>
      <c r="AX357" s="34"/>
      <c r="AY357" s="43"/>
      <c r="AZ357" s="34"/>
      <c r="BA357" s="34"/>
      <c r="BB357" s="34"/>
      <c r="BC357" s="42"/>
      <c r="BD357" s="34"/>
      <c r="BE357" s="34"/>
      <c r="BF357" s="43"/>
      <c r="BG357" s="34"/>
      <c r="BH357" s="34"/>
      <c r="BI357" s="120"/>
      <c r="BJ357" s="28">
        <f t="shared" si="174"/>
        <v>2880</v>
      </c>
    </row>
    <row r="358" spans="1:62" s="46" customFormat="1" ht="15" x14ac:dyDescent="0.25">
      <c r="A358" s="103">
        <v>340</v>
      </c>
      <c r="B358" s="51" t="s">
        <v>185</v>
      </c>
      <c r="C358" s="21" t="s">
        <v>58</v>
      </c>
      <c r="D358" s="21" t="s">
        <v>78</v>
      </c>
      <c r="E358" s="22">
        <v>177</v>
      </c>
      <c r="F358" s="40">
        <v>656</v>
      </c>
      <c r="G358" s="47">
        <f t="shared" si="162"/>
        <v>833</v>
      </c>
      <c r="H358" s="50">
        <f t="shared" si="172"/>
        <v>177</v>
      </c>
      <c r="I358" s="28">
        <f t="shared" si="197"/>
        <v>289.78750000000002</v>
      </c>
      <c r="J358" s="28">
        <f t="shared" si="171"/>
        <v>51292.387500000004</v>
      </c>
      <c r="K358" s="41">
        <v>15</v>
      </c>
      <c r="L358" s="28">
        <f t="shared" si="175"/>
        <v>3419.4925000000003</v>
      </c>
      <c r="M358" s="28">
        <v>1433.92</v>
      </c>
      <c r="N358" s="42">
        <v>0.25</v>
      </c>
      <c r="O358" s="28">
        <f t="shared" si="176"/>
        <v>1213.3531250000001</v>
      </c>
      <c r="P358" s="42">
        <v>1.54</v>
      </c>
      <c r="Q358" s="28">
        <f t="shared" si="177"/>
        <v>7474.2552500000011</v>
      </c>
      <c r="R358" s="28">
        <f t="shared" si="178"/>
        <v>13541.020875000002</v>
      </c>
      <c r="S358" s="42">
        <v>0.03</v>
      </c>
      <c r="T358" s="28">
        <f t="shared" si="179"/>
        <v>406.23062625000006</v>
      </c>
      <c r="U358" s="28">
        <f t="shared" si="180"/>
        <v>13947.251501250003</v>
      </c>
      <c r="V358" s="42">
        <v>0</v>
      </c>
      <c r="W358" s="28">
        <f t="shared" si="181"/>
        <v>0</v>
      </c>
      <c r="X358" s="29">
        <f t="shared" si="182"/>
        <v>13947.251501250003</v>
      </c>
      <c r="Y358" s="29">
        <f t="shared" si="185"/>
        <v>13900</v>
      </c>
      <c r="Z358" s="29">
        <f t="shared" si="173"/>
        <v>16680</v>
      </c>
      <c r="AA358" s="40">
        <v>656</v>
      </c>
      <c r="AB358" s="28">
        <f t="shared" si="198"/>
        <v>18.399999999999999</v>
      </c>
      <c r="AC358" s="34"/>
      <c r="AD358" s="28">
        <f t="shared" si="165"/>
        <v>12070.4</v>
      </c>
      <c r="AE358" s="42">
        <v>0.27100000000000002</v>
      </c>
      <c r="AF358" s="28">
        <f t="shared" si="166"/>
        <v>3271.0784000000003</v>
      </c>
      <c r="AG358" s="42">
        <v>0</v>
      </c>
      <c r="AH358" s="28">
        <f t="shared" si="167"/>
        <v>0</v>
      </c>
      <c r="AI358" s="28">
        <f t="shared" si="168"/>
        <v>15341.4784</v>
      </c>
      <c r="AJ358" s="28">
        <v>0</v>
      </c>
      <c r="AK358" s="42">
        <v>0.03</v>
      </c>
      <c r="AL358" s="28">
        <f t="shared" si="183"/>
        <v>460.24435199999999</v>
      </c>
      <c r="AM358" s="28">
        <f t="shared" si="184"/>
        <v>15801.722752</v>
      </c>
      <c r="AN358" s="42">
        <v>0</v>
      </c>
      <c r="AO358" s="28">
        <f t="shared" si="169"/>
        <v>0</v>
      </c>
      <c r="AP358" s="28">
        <f t="shared" si="170"/>
        <v>15801.722752</v>
      </c>
      <c r="AQ358" s="28">
        <f t="shared" si="186"/>
        <v>15800</v>
      </c>
      <c r="AR358" s="30" t="s">
        <v>59</v>
      </c>
      <c r="AS358" s="23"/>
      <c r="AT358" s="28"/>
      <c r="AU358" s="34"/>
      <c r="AV358" s="34"/>
      <c r="AW358" s="42"/>
      <c r="AX358" s="34"/>
      <c r="AY358" s="43"/>
      <c r="AZ358" s="34"/>
      <c r="BA358" s="34"/>
      <c r="BB358" s="34"/>
      <c r="BC358" s="42"/>
      <c r="BD358" s="34"/>
      <c r="BE358" s="34"/>
      <c r="BF358" s="43"/>
      <c r="BG358" s="34"/>
      <c r="BH358" s="34"/>
      <c r="BI358" s="120"/>
      <c r="BJ358" s="28">
        <f t="shared" si="174"/>
        <v>18960</v>
      </c>
    </row>
    <row r="359" spans="1:62" s="46" customFormat="1" ht="15" x14ac:dyDescent="0.25">
      <c r="A359" s="103">
        <v>341</v>
      </c>
      <c r="B359" s="51" t="s">
        <v>185</v>
      </c>
      <c r="C359" s="21" t="s">
        <v>60</v>
      </c>
      <c r="D359" s="21" t="s">
        <v>78</v>
      </c>
      <c r="E359" s="22">
        <v>100</v>
      </c>
      <c r="F359" s="40">
        <v>400</v>
      </c>
      <c r="G359" s="47">
        <f t="shared" si="162"/>
        <v>500</v>
      </c>
      <c r="H359" s="50">
        <f t="shared" si="172"/>
        <v>100</v>
      </c>
      <c r="I359" s="28">
        <f t="shared" si="197"/>
        <v>289.78750000000002</v>
      </c>
      <c r="J359" s="28">
        <f t="shared" si="171"/>
        <v>28978.750000000004</v>
      </c>
      <c r="K359" s="41">
        <v>15</v>
      </c>
      <c r="L359" s="28">
        <f t="shared" si="175"/>
        <v>1931.916666666667</v>
      </c>
      <c r="M359" s="28">
        <v>1407.85</v>
      </c>
      <c r="N359" s="42">
        <v>0.25</v>
      </c>
      <c r="O359" s="28">
        <f t="shared" si="176"/>
        <v>834.94166666666672</v>
      </c>
      <c r="P359" s="42">
        <v>1.54</v>
      </c>
      <c r="Q359" s="28">
        <f t="shared" si="177"/>
        <v>5143.2406666666675</v>
      </c>
      <c r="R359" s="28">
        <f t="shared" si="178"/>
        <v>9317.9490000000005</v>
      </c>
      <c r="S359" s="42">
        <v>0.03</v>
      </c>
      <c r="T359" s="28">
        <f t="shared" si="179"/>
        <v>279.53847000000002</v>
      </c>
      <c r="U359" s="28">
        <f t="shared" si="180"/>
        <v>9597.48747</v>
      </c>
      <c r="V359" s="42">
        <v>0</v>
      </c>
      <c r="W359" s="28">
        <f t="shared" si="181"/>
        <v>0</v>
      </c>
      <c r="X359" s="29">
        <f t="shared" si="182"/>
        <v>9597.48747</v>
      </c>
      <c r="Y359" s="29">
        <f t="shared" si="185"/>
        <v>9600</v>
      </c>
      <c r="Z359" s="29">
        <f t="shared" si="173"/>
        <v>11520</v>
      </c>
      <c r="AA359" s="40">
        <v>400</v>
      </c>
      <c r="AB359" s="28">
        <f t="shared" si="198"/>
        <v>18.399999999999999</v>
      </c>
      <c r="AC359" s="34"/>
      <c r="AD359" s="28">
        <f t="shared" si="165"/>
        <v>7359.9999999999991</v>
      </c>
      <c r="AE359" s="42">
        <v>0.27100000000000002</v>
      </c>
      <c r="AF359" s="28">
        <f t="shared" si="166"/>
        <v>1994.56</v>
      </c>
      <c r="AG359" s="42">
        <v>0</v>
      </c>
      <c r="AH359" s="28">
        <f t="shared" si="167"/>
        <v>0</v>
      </c>
      <c r="AI359" s="28">
        <f t="shared" si="168"/>
        <v>9354.56</v>
      </c>
      <c r="AJ359" s="28">
        <v>0</v>
      </c>
      <c r="AK359" s="42">
        <v>0.03</v>
      </c>
      <c r="AL359" s="28">
        <f t="shared" si="183"/>
        <v>280.63679999999999</v>
      </c>
      <c r="AM359" s="28">
        <f t="shared" si="184"/>
        <v>9635.1967999999997</v>
      </c>
      <c r="AN359" s="42">
        <v>0</v>
      </c>
      <c r="AO359" s="28">
        <f t="shared" si="169"/>
        <v>0</v>
      </c>
      <c r="AP359" s="28">
        <f t="shared" si="170"/>
        <v>9635.1967999999997</v>
      </c>
      <c r="AQ359" s="28">
        <f t="shared" si="186"/>
        <v>9600</v>
      </c>
      <c r="AR359" s="30" t="s">
        <v>59</v>
      </c>
      <c r="AS359" s="23"/>
      <c r="AT359" s="28"/>
      <c r="AU359" s="34"/>
      <c r="AV359" s="34"/>
      <c r="AW359" s="42"/>
      <c r="AX359" s="34"/>
      <c r="AY359" s="43"/>
      <c r="AZ359" s="34"/>
      <c r="BA359" s="34"/>
      <c r="BB359" s="34"/>
      <c r="BC359" s="42"/>
      <c r="BD359" s="34"/>
      <c r="BE359" s="34"/>
      <c r="BF359" s="43"/>
      <c r="BG359" s="34"/>
      <c r="BH359" s="34"/>
      <c r="BI359" s="120"/>
      <c r="BJ359" s="28">
        <f t="shared" si="174"/>
        <v>11520</v>
      </c>
    </row>
    <row r="360" spans="1:62" s="46" customFormat="1" ht="15" x14ac:dyDescent="0.25">
      <c r="A360" s="103">
        <v>342</v>
      </c>
      <c r="B360" s="51" t="s">
        <v>185</v>
      </c>
      <c r="C360" s="21" t="s">
        <v>61</v>
      </c>
      <c r="D360" s="21" t="s">
        <v>63</v>
      </c>
      <c r="E360" s="22">
        <v>70</v>
      </c>
      <c r="F360" s="40">
        <v>400</v>
      </c>
      <c r="G360" s="47">
        <f t="shared" si="162"/>
        <v>470</v>
      </c>
      <c r="H360" s="50">
        <f t="shared" si="172"/>
        <v>70</v>
      </c>
      <c r="I360" s="28">
        <f t="shared" si="197"/>
        <v>289.78750000000002</v>
      </c>
      <c r="J360" s="28">
        <f t="shared" si="171"/>
        <v>20285.125</v>
      </c>
      <c r="K360" s="41">
        <v>15</v>
      </c>
      <c r="L360" s="28">
        <f t="shared" si="175"/>
        <v>1352.3416666666667</v>
      </c>
      <c r="M360" s="28">
        <v>1407.85</v>
      </c>
      <c r="N360" s="42">
        <v>0.25</v>
      </c>
      <c r="O360" s="28">
        <f t="shared" si="176"/>
        <v>690.04791666666665</v>
      </c>
      <c r="P360" s="42">
        <v>1.54</v>
      </c>
      <c r="Q360" s="28">
        <f t="shared" si="177"/>
        <v>4250.6951666666664</v>
      </c>
      <c r="R360" s="28">
        <f t="shared" si="178"/>
        <v>7700.9347499999994</v>
      </c>
      <c r="S360" s="42">
        <v>0.03</v>
      </c>
      <c r="T360" s="28">
        <f t="shared" si="179"/>
        <v>231.02804249999997</v>
      </c>
      <c r="U360" s="28">
        <f t="shared" si="180"/>
        <v>7931.9627924999995</v>
      </c>
      <c r="V360" s="42">
        <v>0</v>
      </c>
      <c r="W360" s="28">
        <f t="shared" si="181"/>
        <v>0</v>
      </c>
      <c r="X360" s="29">
        <f t="shared" si="182"/>
        <v>7931.9627924999995</v>
      </c>
      <c r="Y360" s="29">
        <f t="shared" si="185"/>
        <v>7900</v>
      </c>
      <c r="Z360" s="29">
        <f t="shared" si="173"/>
        <v>9480</v>
      </c>
      <c r="AA360" s="40">
        <v>400</v>
      </c>
      <c r="AB360" s="28">
        <f t="shared" si="198"/>
        <v>18.399999999999999</v>
      </c>
      <c r="AC360" s="34"/>
      <c r="AD360" s="28">
        <f t="shared" si="165"/>
        <v>7359.9999999999991</v>
      </c>
      <c r="AE360" s="42">
        <v>0.27100000000000002</v>
      </c>
      <c r="AF360" s="28">
        <f t="shared" si="166"/>
        <v>1994.56</v>
      </c>
      <c r="AG360" s="42">
        <v>0</v>
      </c>
      <c r="AH360" s="28">
        <f t="shared" si="167"/>
        <v>0</v>
      </c>
      <c r="AI360" s="28">
        <f t="shared" si="168"/>
        <v>9354.56</v>
      </c>
      <c r="AJ360" s="28">
        <v>0</v>
      </c>
      <c r="AK360" s="42">
        <v>0.03</v>
      </c>
      <c r="AL360" s="28">
        <f t="shared" si="183"/>
        <v>280.63679999999999</v>
      </c>
      <c r="AM360" s="28">
        <f t="shared" si="184"/>
        <v>9635.1967999999997</v>
      </c>
      <c r="AN360" s="42">
        <v>0</v>
      </c>
      <c r="AO360" s="28">
        <f t="shared" si="169"/>
        <v>0</v>
      </c>
      <c r="AP360" s="28">
        <f t="shared" si="170"/>
        <v>9635.1967999999997</v>
      </c>
      <c r="AQ360" s="28">
        <f t="shared" si="186"/>
        <v>9600</v>
      </c>
      <c r="AR360" s="30" t="s">
        <v>59</v>
      </c>
      <c r="AS360" s="23"/>
      <c r="AT360" s="28"/>
      <c r="AU360" s="34"/>
      <c r="AV360" s="34"/>
      <c r="AW360" s="42"/>
      <c r="AX360" s="34"/>
      <c r="AY360" s="43"/>
      <c r="AZ360" s="34"/>
      <c r="BA360" s="34"/>
      <c r="BB360" s="34"/>
      <c r="BC360" s="42"/>
      <c r="BD360" s="34"/>
      <c r="BE360" s="34"/>
      <c r="BF360" s="43"/>
      <c r="BG360" s="34"/>
      <c r="BH360" s="34"/>
      <c r="BI360" s="120"/>
      <c r="BJ360" s="28">
        <f t="shared" si="174"/>
        <v>11520</v>
      </c>
    </row>
    <row r="361" spans="1:62" s="46" customFormat="1" ht="15" x14ac:dyDescent="0.25">
      <c r="A361" s="103">
        <v>343</v>
      </c>
      <c r="B361" s="51" t="s">
        <v>185</v>
      </c>
      <c r="C361" s="21" t="s">
        <v>61</v>
      </c>
      <c r="D361" s="22">
        <v>6</v>
      </c>
      <c r="E361" s="22">
        <v>60</v>
      </c>
      <c r="F361" s="40">
        <v>320</v>
      </c>
      <c r="G361" s="47">
        <f t="shared" si="162"/>
        <v>380</v>
      </c>
      <c r="H361" s="50">
        <f t="shared" si="172"/>
        <v>60</v>
      </c>
      <c r="I361" s="28">
        <f t="shared" si="197"/>
        <v>289.78750000000002</v>
      </c>
      <c r="J361" s="28">
        <f t="shared" si="171"/>
        <v>17387.25</v>
      </c>
      <c r="K361" s="41">
        <v>15</v>
      </c>
      <c r="L361" s="28">
        <f t="shared" si="175"/>
        <v>1159.1500000000001</v>
      </c>
      <c r="M361" s="28">
        <v>1381.78</v>
      </c>
      <c r="N361" s="42">
        <v>0.25</v>
      </c>
      <c r="O361" s="28">
        <f t="shared" si="176"/>
        <v>635.23250000000007</v>
      </c>
      <c r="P361" s="42">
        <v>1.54</v>
      </c>
      <c r="Q361" s="28">
        <f t="shared" si="177"/>
        <v>3913.0322000000006</v>
      </c>
      <c r="R361" s="28">
        <f t="shared" si="178"/>
        <v>7089.1947000000009</v>
      </c>
      <c r="S361" s="42">
        <v>0.03</v>
      </c>
      <c r="T361" s="28">
        <f t="shared" si="179"/>
        <v>212.67584100000002</v>
      </c>
      <c r="U361" s="28">
        <f t="shared" si="180"/>
        <v>7301.8705410000011</v>
      </c>
      <c r="V361" s="42">
        <v>0</v>
      </c>
      <c r="W361" s="28">
        <f t="shared" si="181"/>
        <v>0</v>
      </c>
      <c r="X361" s="29">
        <f t="shared" si="182"/>
        <v>7301.8705410000011</v>
      </c>
      <c r="Y361" s="29">
        <f t="shared" si="185"/>
        <v>7300</v>
      </c>
      <c r="Z361" s="29">
        <f t="shared" si="173"/>
        <v>8760</v>
      </c>
      <c r="AA361" s="40">
        <v>320</v>
      </c>
      <c r="AB361" s="28">
        <f t="shared" si="198"/>
        <v>18.399999999999999</v>
      </c>
      <c r="AC361" s="34"/>
      <c r="AD361" s="28">
        <f t="shared" si="165"/>
        <v>5888</v>
      </c>
      <c r="AE361" s="42">
        <v>0.27100000000000002</v>
      </c>
      <c r="AF361" s="28">
        <f t="shared" si="166"/>
        <v>1595.6480000000001</v>
      </c>
      <c r="AG361" s="42">
        <v>0</v>
      </c>
      <c r="AH361" s="28">
        <f t="shared" si="167"/>
        <v>0</v>
      </c>
      <c r="AI361" s="28">
        <f t="shared" si="168"/>
        <v>7483.6480000000001</v>
      </c>
      <c r="AJ361" s="28">
        <v>0</v>
      </c>
      <c r="AK361" s="42">
        <v>0.03</v>
      </c>
      <c r="AL361" s="28">
        <f t="shared" si="183"/>
        <v>224.50943999999998</v>
      </c>
      <c r="AM361" s="28">
        <f t="shared" si="184"/>
        <v>7708.15744</v>
      </c>
      <c r="AN361" s="42">
        <v>0</v>
      </c>
      <c r="AO361" s="28">
        <f t="shared" si="169"/>
        <v>0</v>
      </c>
      <c r="AP361" s="28">
        <f t="shared" si="170"/>
        <v>7708.15744</v>
      </c>
      <c r="AQ361" s="28">
        <f t="shared" si="186"/>
        <v>7700</v>
      </c>
      <c r="AR361" s="30" t="s">
        <v>59</v>
      </c>
      <c r="AS361" s="23"/>
      <c r="AT361" s="28"/>
      <c r="AU361" s="34"/>
      <c r="AV361" s="34"/>
      <c r="AW361" s="42"/>
      <c r="AX361" s="34"/>
      <c r="AY361" s="43"/>
      <c r="AZ361" s="34"/>
      <c r="BA361" s="34"/>
      <c r="BB361" s="34"/>
      <c r="BC361" s="42"/>
      <c r="BD361" s="34"/>
      <c r="BE361" s="34"/>
      <c r="BF361" s="43"/>
      <c r="BG361" s="34"/>
      <c r="BH361" s="34"/>
      <c r="BI361" s="120"/>
      <c r="BJ361" s="28">
        <f t="shared" si="174"/>
        <v>9240</v>
      </c>
    </row>
    <row r="362" spans="1:62" s="46" customFormat="1" ht="15" x14ac:dyDescent="0.25">
      <c r="A362" s="103">
        <v>344</v>
      </c>
      <c r="B362" s="51" t="s">
        <v>307</v>
      </c>
      <c r="C362" s="21" t="s">
        <v>58</v>
      </c>
      <c r="D362" s="21" t="s">
        <v>78</v>
      </c>
      <c r="E362" s="22">
        <v>200</v>
      </c>
      <c r="F362" s="40">
        <v>640</v>
      </c>
      <c r="G362" s="47">
        <f>E362+F362</f>
        <v>840</v>
      </c>
      <c r="H362" s="50">
        <v>200</v>
      </c>
      <c r="I362" s="28">
        <f t="shared" si="197"/>
        <v>289.78750000000002</v>
      </c>
      <c r="J362" s="28">
        <f>E362*I362</f>
        <v>57957.500000000007</v>
      </c>
      <c r="K362" s="41">
        <v>15</v>
      </c>
      <c r="L362" s="34">
        <f>J362/K362</f>
        <v>3863.8333333333339</v>
      </c>
      <c r="M362" s="28">
        <v>1433.92</v>
      </c>
      <c r="N362" s="42">
        <v>0.25</v>
      </c>
      <c r="O362" s="34">
        <f>(L362+M362)*N362</f>
        <v>1324.4383333333335</v>
      </c>
      <c r="P362" s="42">
        <v>1.54</v>
      </c>
      <c r="Q362" s="34">
        <f>(L362+M362)*P362</f>
        <v>8158.5401333333348</v>
      </c>
      <c r="R362" s="34">
        <f>L362+M362+O362+Q362</f>
        <v>14780.731800000001</v>
      </c>
      <c r="S362" s="42">
        <v>0.03</v>
      </c>
      <c r="T362" s="34">
        <f>R362*S362</f>
        <v>443.42195400000003</v>
      </c>
      <c r="U362" s="34">
        <f>R362+T362</f>
        <v>15224.153754000001</v>
      </c>
      <c r="V362" s="43">
        <v>0</v>
      </c>
      <c r="W362" s="34">
        <v>0</v>
      </c>
      <c r="X362" s="36">
        <f>U362+W362</f>
        <v>15224.153754000001</v>
      </c>
      <c r="Y362" s="36">
        <f>MROUND(X362,100)</f>
        <v>15200</v>
      </c>
      <c r="Z362" s="29">
        <f t="shared" si="173"/>
        <v>18240</v>
      </c>
      <c r="AA362" s="40"/>
      <c r="AB362" s="28">
        <f t="shared" si="198"/>
        <v>18.399999999999999</v>
      </c>
      <c r="AC362" s="34"/>
      <c r="AD362" s="34">
        <f>AB362*AA362</f>
        <v>0</v>
      </c>
      <c r="AE362" s="43">
        <v>0.27100000000000002</v>
      </c>
      <c r="AF362" s="34">
        <f>AD362*AE362</f>
        <v>0</v>
      </c>
      <c r="AG362" s="43">
        <v>0</v>
      </c>
      <c r="AH362" s="34">
        <f>AD362*AG362</f>
        <v>0</v>
      </c>
      <c r="AI362" s="34">
        <f>AD362+AF362+AH362</f>
        <v>0</v>
      </c>
      <c r="AJ362" s="34">
        <v>0</v>
      </c>
      <c r="AK362" s="42">
        <v>0.03</v>
      </c>
      <c r="AL362" s="34">
        <f>(AI362+AJ362)*AK362</f>
        <v>0</v>
      </c>
      <c r="AM362" s="34">
        <f>AI362+AJ362+AL362</f>
        <v>0</v>
      </c>
      <c r="AN362" s="43">
        <v>0</v>
      </c>
      <c r="AO362" s="34">
        <f>AM362*AN362</f>
        <v>0</v>
      </c>
      <c r="AP362" s="34">
        <f>AM362+AO362</f>
        <v>0</v>
      </c>
      <c r="AQ362" s="34">
        <f>MROUND(AP362,100)</f>
        <v>0</v>
      </c>
      <c r="AR362" s="30"/>
      <c r="AS362" s="40"/>
      <c r="AT362" s="28"/>
      <c r="AU362" s="34"/>
      <c r="AV362" s="34"/>
      <c r="AW362" s="42"/>
      <c r="AX362" s="34"/>
      <c r="AY362" s="43"/>
      <c r="AZ362" s="34"/>
      <c r="BA362" s="34"/>
      <c r="BB362" s="34"/>
      <c r="BC362" s="42"/>
      <c r="BD362" s="34"/>
      <c r="BE362" s="34"/>
      <c r="BF362" s="43"/>
      <c r="BG362" s="34"/>
      <c r="BH362" s="34"/>
      <c r="BI362" s="120"/>
      <c r="BJ362" s="28">
        <f t="shared" si="174"/>
        <v>0</v>
      </c>
    </row>
    <row r="363" spans="1:62" s="46" customFormat="1" ht="15" x14ac:dyDescent="0.25">
      <c r="A363" s="103">
        <v>345</v>
      </c>
      <c r="B363" s="51" t="s">
        <v>307</v>
      </c>
      <c r="C363" s="21" t="s">
        <v>60</v>
      </c>
      <c r="D363" s="21" t="s">
        <v>78</v>
      </c>
      <c r="E363" s="22">
        <v>104</v>
      </c>
      <c r="F363" s="40">
        <v>320</v>
      </c>
      <c r="G363" s="47">
        <f>E363+F363</f>
        <v>424</v>
      </c>
      <c r="H363" s="50">
        <v>104</v>
      </c>
      <c r="I363" s="28">
        <f t="shared" si="197"/>
        <v>289.78750000000002</v>
      </c>
      <c r="J363" s="28">
        <f>E363*I363</f>
        <v>30137.9</v>
      </c>
      <c r="K363" s="41">
        <v>15</v>
      </c>
      <c r="L363" s="34">
        <f>J363/K363</f>
        <v>2009.1933333333334</v>
      </c>
      <c r="M363" s="28">
        <v>1329.64</v>
      </c>
      <c r="N363" s="42">
        <v>0.25</v>
      </c>
      <c r="O363" s="34">
        <f>(L363+M363)*N363</f>
        <v>834.70833333333337</v>
      </c>
      <c r="P363" s="42">
        <v>1.54</v>
      </c>
      <c r="Q363" s="34">
        <f>(L363+M363)*P363</f>
        <v>5141.8033333333333</v>
      </c>
      <c r="R363" s="34">
        <f>L363+M363+O363+Q363</f>
        <v>9315.3450000000012</v>
      </c>
      <c r="S363" s="42">
        <v>0.03</v>
      </c>
      <c r="T363" s="34">
        <f>R363*S363</f>
        <v>279.46035000000001</v>
      </c>
      <c r="U363" s="34">
        <f>R363+T363</f>
        <v>9594.8053500000005</v>
      </c>
      <c r="V363" s="43">
        <v>0</v>
      </c>
      <c r="W363" s="34">
        <v>0</v>
      </c>
      <c r="X363" s="36">
        <f>U363+W363</f>
        <v>9594.8053500000005</v>
      </c>
      <c r="Y363" s="36">
        <f>MROUND(X363,100)</f>
        <v>9600</v>
      </c>
      <c r="Z363" s="29">
        <f t="shared" si="173"/>
        <v>11520</v>
      </c>
      <c r="AA363" s="40"/>
      <c r="AB363" s="28">
        <f t="shared" si="198"/>
        <v>18.399999999999999</v>
      </c>
      <c r="AC363" s="34"/>
      <c r="AD363" s="34">
        <f>AB363*AA363</f>
        <v>0</v>
      </c>
      <c r="AE363" s="43">
        <v>0.27100000000000002</v>
      </c>
      <c r="AF363" s="34">
        <f>AD363*AE363</f>
        <v>0</v>
      </c>
      <c r="AG363" s="43">
        <v>0</v>
      </c>
      <c r="AH363" s="34">
        <f>AD363*AG363</f>
        <v>0</v>
      </c>
      <c r="AI363" s="34">
        <f>AD363+AF363+AH363</f>
        <v>0</v>
      </c>
      <c r="AJ363" s="34">
        <v>0</v>
      </c>
      <c r="AK363" s="42">
        <v>0.03</v>
      </c>
      <c r="AL363" s="34">
        <f>(AI363+AJ363)*AK363</f>
        <v>0</v>
      </c>
      <c r="AM363" s="34">
        <f>AI363+AJ363+AL363</f>
        <v>0</v>
      </c>
      <c r="AN363" s="43">
        <v>0</v>
      </c>
      <c r="AO363" s="34">
        <f>AM363*AN363</f>
        <v>0</v>
      </c>
      <c r="AP363" s="34">
        <f>AM363+AO363</f>
        <v>0</v>
      </c>
      <c r="AQ363" s="34">
        <f>MROUND(AP363,100)</f>
        <v>0</v>
      </c>
      <c r="AR363" s="30"/>
      <c r="AS363" s="40"/>
      <c r="AT363" s="28"/>
      <c r="AU363" s="34"/>
      <c r="AV363" s="34"/>
      <c r="AW363" s="42"/>
      <c r="AX363" s="34"/>
      <c r="AY363" s="43"/>
      <c r="AZ363" s="34"/>
      <c r="BA363" s="34"/>
      <c r="BB363" s="34"/>
      <c r="BC363" s="42"/>
      <c r="BD363" s="34"/>
      <c r="BE363" s="34"/>
      <c r="BF363" s="43"/>
      <c r="BG363" s="34"/>
      <c r="BH363" s="34"/>
      <c r="BI363" s="120"/>
      <c r="BJ363" s="28">
        <f t="shared" si="174"/>
        <v>0</v>
      </c>
    </row>
    <row r="364" spans="1:62" s="46" customFormat="1" ht="15" x14ac:dyDescent="0.25">
      <c r="A364" s="103">
        <v>346</v>
      </c>
      <c r="B364" s="51" t="s">
        <v>307</v>
      </c>
      <c r="C364" s="21" t="s">
        <v>61</v>
      </c>
      <c r="D364" s="21" t="s">
        <v>63</v>
      </c>
      <c r="E364" s="22">
        <v>50</v>
      </c>
      <c r="F364" s="40">
        <v>286</v>
      </c>
      <c r="G364" s="47">
        <f>E364+F364</f>
        <v>336</v>
      </c>
      <c r="H364" s="50">
        <v>50</v>
      </c>
      <c r="I364" s="28">
        <f t="shared" si="197"/>
        <v>289.78750000000002</v>
      </c>
      <c r="J364" s="28">
        <f>E364*I364</f>
        <v>14489.375000000002</v>
      </c>
      <c r="K364" s="41">
        <v>15</v>
      </c>
      <c r="L364" s="34">
        <f>J364/K364</f>
        <v>965.95833333333348</v>
      </c>
      <c r="M364" s="28">
        <v>1303.57</v>
      </c>
      <c r="N364" s="42">
        <v>0.25</v>
      </c>
      <c r="O364" s="34">
        <f>(L364+M364)*N364</f>
        <v>567.38208333333341</v>
      </c>
      <c r="P364" s="42">
        <v>1.54</v>
      </c>
      <c r="Q364" s="34">
        <f>(L364+M364)*P364</f>
        <v>3495.0736333333339</v>
      </c>
      <c r="R364" s="34">
        <f>L364+M364+O364+Q364</f>
        <v>6331.9840500000009</v>
      </c>
      <c r="S364" s="42">
        <v>0.03</v>
      </c>
      <c r="T364" s="34">
        <f>R364*S364</f>
        <v>189.95952150000002</v>
      </c>
      <c r="U364" s="34">
        <f>R364+T364</f>
        <v>6521.9435715000009</v>
      </c>
      <c r="V364" s="43">
        <v>0</v>
      </c>
      <c r="W364" s="34">
        <v>0</v>
      </c>
      <c r="X364" s="36">
        <f>U364+W364</f>
        <v>6521.9435715000009</v>
      </c>
      <c r="Y364" s="36">
        <f>MROUND(X364,100)</f>
        <v>6500</v>
      </c>
      <c r="Z364" s="29">
        <f t="shared" si="173"/>
        <v>7800</v>
      </c>
      <c r="AA364" s="40"/>
      <c r="AB364" s="28">
        <f t="shared" si="198"/>
        <v>18.399999999999999</v>
      </c>
      <c r="AC364" s="34"/>
      <c r="AD364" s="34">
        <f>AB364*AA364</f>
        <v>0</v>
      </c>
      <c r="AE364" s="43">
        <v>0.27100000000000002</v>
      </c>
      <c r="AF364" s="34">
        <f>AD364*AE364</f>
        <v>0</v>
      </c>
      <c r="AG364" s="43">
        <v>0</v>
      </c>
      <c r="AH364" s="34">
        <f>AD364*AG364</f>
        <v>0</v>
      </c>
      <c r="AI364" s="34">
        <f>AD364+AF364+AH364</f>
        <v>0</v>
      </c>
      <c r="AJ364" s="34">
        <v>0</v>
      </c>
      <c r="AK364" s="42">
        <v>0.03</v>
      </c>
      <c r="AL364" s="34">
        <f>(AI364+AJ364)*AK364</f>
        <v>0</v>
      </c>
      <c r="AM364" s="34">
        <f>AI364+AJ364+AL364</f>
        <v>0</v>
      </c>
      <c r="AN364" s="43">
        <v>0</v>
      </c>
      <c r="AO364" s="34">
        <f>AM364*AN364</f>
        <v>0</v>
      </c>
      <c r="AP364" s="34">
        <f>AM364+AO364</f>
        <v>0</v>
      </c>
      <c r="AQ364" s="34">
        <f>MROUND(AP364,100)</f>
        <v>0</v>
      </c>
      <c r="AR364" s="30"/>
      <c r="AS364" s="40"/>
      <c r="AT364" s="28"/>
      <c r="AU364" s="34"/>
      <c r="AV364" s="34"/>
      <c r="AW364" s="42"/>
      <c r="AX364" s="34"/>
      <c r="AY364" s="43"/>
      <c r="AZ364" s="34"/>
      <c r="BA364" s="34"/>
      <c r="BB364" s="34"/>
      <c r="BC364" s="42"/>
      <c r="BD364" s="34"/>
      <c r="BE364" s="34"/>
      <c r="BF364" s="43"/>
      <c r="BG364" s="34"/>
      <c r="BH364" s="34"/>
      <c r="BI364" s="120"/>
      <c r="BJ364" s="28">
        <f t="shared" si="174"/>
        <v>0</v>
      </c>
    </row>
    <row r="365" spans="1:62" s="46" customFormat="1" ht="15" x14ac:dyDescent="0.25">
      <c r="A365" s="103">
        <v>347</v>
      </c>
      <c r="B365" s="51" t="s">
        <v>307</v>
      </c>
      <c r="C365" s="21" t="s">
        <v>61</v>
      </c>
      <c r="D365" s="21" t="s">
        <v>56</v>
      </c>
      <c r="E365" s="22">
        <v>76</v>
      </c>
      <c r="F365" s="40">
        <v>176</v>
      </c>
      <c r="G365" s="47">
        <f>E365+F365</f>
        <v>252</v>
      </c>
      <c r="H365" s="50">
        <v>76</v>
      </c>
      <c r="I365" s="28">
        <f t="shared" si="197"/>
        <v>289.78750000000002</v>
      </c>
      <c r="J365" s="28">
        <f>E365*I365</f>
        <v>22023.850000000002</v>
      </c>
      <c r="K365" s="41">
        <v>15</v>
      </c>
      <c r="L365" s="34">
        <f>J365/K365</f>
        <v>1468.2566666666669</v>
      </c>
      <c r="M365" s="28">
        <v>1303.57</v>
      </c>
      <c r="N365" s="42">
        <v>0.25</v>
      </c>
      <c r="O365" s="34">
        <f>(L365+M365)*N365</f>
        <v>692.95666666666671</v>
      </c>
      <c r="P365" s="42">
        <v>1.54</v>
      </c>
      <c r="Q365" s="34">
        <f>(L365+M365)*P365</f>
        <v>4268.6130666666668</v>
      </c>
      <c r="R365" s="34">
        <f>L365+M365+O365+Q365</f>
        <v>7733.3964000000005</v>
      </c>
      <c r="S365" s="42">
        <v>0.03</v>
      </c>
      <c r="T365" s="34">
        <f>R365*S365</f>
        <v>232.001892</v>
      </c>
      <c r="U365" s="34">
        <f>R365+T365</f>
        <v>7965.3982920000008</v>
      </c>
      <c r="V365" s="43">
        <v>0</v>
      </c>
      <c r="W365" s="34">
        <v>0</v>
      </c>
      <c r="X365" s="36">
        <f>U365+W365</f>
        <v>7965.3982920000008</v>
      </c>
      <c r="Y365" s="36">
        <f>MROUND(X365,100)</f>
        <v>8000</v>
      </c>
      <c r="Z365" s="29">
        <f t="shared" si="173"/>
        <v>9600</v>
      </c>
      <c r="AA365" s="40"/>
      <c r="AB365" s="28">
        <f t="shared" si="198"/>
        <v>18.399999999999999</v>
      </c>
      <c r="AC365" s="34"/>
      <c r="AD365" s="34">
        <f>AB365*AA365</f>
        <v>0</v>
      </c>
      <c r="AE365" s="43">
        <v>0.27100000000000002</v>
      </c>
      <c r="AF365" s="34">
        <f>AD365*AE365</f>
        <v>0</v>
      </c>
      <c r="AG365" s="43">
        <v>0</v>
      </c>
      <c r="AH365" s="34">
        <f>AD365*AG365</f>
        <v>0</v>
      </c>
      <c r="AI365" s="34">
        <f>AD365+AF365+AH365</f>
        <v>0</v>
      </c>
      <c r="AJ365" s="34">
        <v>0</v>
      </c>
      <c r="AK365" s="42">
        <v>0.03</v>
      </c>
      <c r="AL365" s="34">
        <f>(AI365+AJ365)*AK365</f>
        <v>0</v>
      </c>
      <c r="AM365" s="34">
        <f>AI365+AJ365+AL365</f>
        <v>0</v>
      </c>
      <c r="AN365" s="43">
        <v>0</v>
      </c>
      <c r="AO365" s="34">
        <f>AM365*AN365</f>
        <v>0</v>
      </c>
      <c r="AP365" s="34">
        <f>AM365+AO365</f>
        <v>0</v>
      </c>
      <c r="AQ365" s="34">
        <f>MROUND(AP365,100)</f>
        <v>0</v>
      </c>
      <c r="AR365" s="30"/>
      <c r="AS365" s="40"/>
      <c r="AT365" s="28"/>
      <c r="AU365" s="34"/>
      <c r="AV365" s="34"/>
      <c r="AW365" s="42"/>
      <c r="AX365" s="34"/>
      <c r="AY365" s="43"/>
      <c r="AZ365" s="34"/>
      <c r="BA365" s="34"/>
      <c r="BB365" s="34"/>
      <c r="BC365" s="42"/>
      <c r="BD365" s="34"/>
      <c r="BE365" s="34"/>
      <c r="BF365" s="43"/>
      <c r="BG365" s="34"/>
      <c r="BH365" s="34"/>
      <c r="BI365" s="120"/>
      <c r="BJ365" s="28">
        <f t="shared" si="174"/>
        <v>0</v>
      </c>
    </row>
    <row r="366" spans="1:62" s="46" customFormat="1" ht="15" customHeight="1" x14ac:dyDescent="0.25">
      <c r="A366" s="103">
        <v>348</v>
      </c>
      <c r="B366" s="51" t="s">
        <v>186</v>
      </c>
      <c r="C366" s="21" t="s">
        <v>58</v>
      </c>
      <c r="D366" s="21" t="s">
        <v>187</v>
      </c>
      <c r="E366" s="22">
        <v>322</v>
      </c>
      <c r="F366" s="23">
        <v>108</v>
      </c>
      <c r="G366" s="47">
        <f t="shared" si="162"/>
        <v>430</v>
      </c>
      <c r="H366" s="50">
        <f t="shared" si="172"/>
        <v>322</v>
      </c>
      <c r="I366" s="28">
        <f t="shared" si="197"/>
        <v>289.78750000000002</v>
      </c>
      <c r="J366" s="28">
        <f t="shared" si="171"/>
        <v>93311.575000000012</v>
      </c>
      <c r="K366" s="41">
        <v>15</v>
      </c>
      <c r="L366" s="28">
        <f t="shared" si="175"/>
        <v>6220.7716666666674</v>
      </c>
      <c r="M366" s="28">
        <v>1329.64</v>
      </c>
      <c r="N366" s="42">
        <v>0.25</v>
      </c>
      <c r="O366" s="28">
        <f t="shared" si="176"/>
        <v>1887.6029166666669</v>
      </c>
      <c r="P366" s="42">
        <v>1.54</v>
      </c>
      <c r="Q366" s="28">
        <f t="shared" si="177"/>
        <v>11627.633966666668</v>
      </c>
      <c r="R366" s="28">
        <f t="shared" si="178"/>
        <v>21065.648550000005</v>
      </c>
      <c r="S366" s="42">
        <v>0.03</v>
      </c>
      <c r="T366" s="28">
        <f t="shared" si="179"/>
        <v>631.96945650000009</v>
      </c>
      <c r="U366" s="28">
        <f t="shared" si="180"/>
        <v>21697.618006500004</v>
      </c>
      <c r="V366" s="42">
        <v>0</v>
      </c>
      <c r="W366" s="28">
        <f t="shared" si="181"/>
        <v>0</v>
      </c>
      <c r="X366" s="29">
        <f t="shared" si="182"/>
        <v>21697.618006500004</v>
      </c>
      <c r="Y366" s="29">
        <f t="shared" si="185"/>
        <v>21700</v>
      </c>
      <c r="Z366" s="29">
        <f t="shared" si="173"/>
        <v>26040</v>
      </c>
      <c r="AA366" s="23">
        <v>108</v>
      </c>
      <c r="AB366" s="28">
        <f t="shared" si="198"/>
        <v>18.399999999999999</v>
      </c>
      <c r="AC366" s="34"/>
      <c r="AD366" s="28">
        <f t="shared" si="165"/>
        <v>1987.1999999999998</v>
      </c>
      <c r="AE366" s="42">
        <v>0.27100000000000002</v>
      </c>
      <c r="AF366" s="28">
        <f t="shared" si="166"/>
        <v>538.53120000000001</v>
      </c>
      <c r="AG366" s="42">
        <v>0</v>
      </c>
      <c r="AH366" s="28">
        <f t="shared" si="167"/>
        <v>0</v>
      </c>
      <c r="AI366" s="28">
        <f t="shared" si="168"/>
        <v>2525.7311999999997</v>
      </c>
      <c r="AJ366" s="28">
        <v>0</v>
      </c>
      <c r="AK366" s="42">
        <v>0.03</v>
      </c>
      <c r="AL366" s="28">
        <f t="shared" si="183"/>
        <v>75.771935999999982</v>
      </c>
      <c r="AM366" s="28">
        <f t="shared" si="184"/>
        <v>2601.5031359999998</v>
      </c>
      <c r="AN366" s="42">
        <v>0</v>
      </c>
      <c r="AO366" s="28">
        <f t="shared" si="169"/>
        <v>0</v>
      </c>
      <c r="AP366" s="28">
        <f t="shared" si="170"/>
        <v>2601.5031359999998</v>
      </c>
      <c r="AQ366" s="28">
        <f t="shared" si="186"/>
        <v>2600</v>
      </c>
      <c r="AR366" s="30" t="s">
        <v>59</v>
      </c>
      <c r="AS366" s="23"/>
      <c r="AT366" s="28"/>
      <c r="AU366" s="34"/>
      <c r="AV366" s="34"/>
      <c r="AW366" s="42"/>
      <c r="AX366" s="34"/>
      <c r="AY366" s="43"/>
      <c r="AZ366" s="34"/>
      <c r="BA366" s="34"/>
      <c r="BB366" s="34"/>
      <c r="BC366" s="42"/>
      <c r="BD366" s="34"/>
      <c r="BE366" s="34"/>
      <c r="BF366" s="43"/>
      <c r="BG366" s="34"/>
      <c r="BH366" s="34"/>
      <c r="BI366" s="120"/>
      <c r="BJ366" s="28">
        <f t="shared" si="174"/>
        <v>3120</v>
      </c>
    </row>
    <row r="367" spans="1:62" s="44" customFormat="1" ht="15" x14ac:dyDescent="0.25">
      <c r="A367" s="103">
        <v>349</v>
      </c>
      <c r="B367" s="51" t="s">
        <v>186</v>
      </c>
      <c r="C367" s="21" t="s">
        <v>58</v>
      </c>
      <c r="D367" s="21" t="s">
        <v>188</v>
      </c>
      <c r="E367" s="22">
        <v>284</v>
      </c>
      <c r="F367" s="23" t="s">
        <v>189</v>
      </c>
      <c r="G367" s="47">
        <f>E367+F367</f>
        <v>419</v>
      </c>
      <c r="H367" s="50">
        <f t="shared" si="172"/>
        <v>284</v>
      </c>
      <c r="I367" s="28">
        <f t="shared" si="197"/>
        <v>289.78750000000002</v>
      </c>
      <c r="J367" s="28">
        <f t="shared" si="171"/>
        <v>82299.650000000009</v>
      </c>
      <c r="K367" s="41">
        <v>15</v>
      </c>
      <c r="L367" s="28">
        <f t="shared" si="175"/>
        <v>5486.6433333333343</v>
      </c>
      <c r="M367" s="28">
        <v>1329.64</v>
      </c>
      <c r="N367" s="42">
        <v>0.25</v>
      </c>
      <c r="O367" s="28">
        <f t="shared" si="176"/>
        <v>1704.0708333333337</v>
      </c>
      <c r="P367" s="42">
        <v>1.54</v>
      </c>
      <c r="Q367" s="28">
        <f t="shared" si="177"/>
        <v>10497.076333333336</v>
      </c>
      <c r="R367" s="28">
        <f t="shared" si="178"/>
        <v>19017.430500000002</v>
      </c>
      <c r="S367" s="42">
        <v>0.03</v>
      </c>
      <c r="T367" s="28">
        <f t="shared" si="179"/>
        <v>570.52291500000001</v>
      </c>
      <c r="U367" s="28">
        <f t="shared" si="180"/>
        <v>19587.953415000004</v>
      </c>
      <c r="V367" s="42">
        <v>0</v>
      </c>
      <c r="W367" s="28">
        <f t="shared" si="181"/>
        <v>0</v>
      </c>
      <c r="X367" s="29">
        <f t="shared" si="182"/>
        <v>19587.953415000004</v>
      </c>
      <c r="Y367" s="29">
        <f t="shared" si="185"/>
        <v>19600</v>
      </c>
      <c r="Z367" s="29">
        <f t="shared" si="173"/>
        <v>23520</v>
      </c>
      <c r="AA367" s="40">
        <v>135</v>
      </c>
      <c r="AB367" s="28">
        <f t="shared" si="198"/>
        <v>18.399999999999999</v>
      </c>
      <c r="AC367" s="37"/>
      <c r="AD367" s="28">
        <f t="shared" si="165"/>
        <v>2484</v>
      </c>
      <c r="AE367" s="42">
        <v>0.27100000000000002</v>
      </c>
      <c r="AF367" s="28">
        <f t="shared" si="166"/>
        <v>673.1640000000001</v>
      </c>
      <c r="AG367" s="42">
        <v>0</v>
      </c>
      <c r="AH367" s="28">
        <f t="shared" si="167"/>
        <v>0</v>
      </c>
      <c r="AI367" s="28">
        <f t="shared" si="168"/>
        <v>3157.1640000000002</v>
      </c>
      <c r="AJ367" s="28">
        <v>0</v>
      </c>
      <c r="AK367" s="42">
        <v>0.03</v>
      </c>
      <c r="AL367" s="28">
        <f t="shared" si="183"/>
        <v>94.714920000000006</v>
      </c>
      <c r="AM367" s="28">
        <f t="shared" si="184"/>
        <v>3251.8789200000001</v>
      </c>
      <c r="AN367" s="42">
        <v>0</v>
      </c>
      <c r="AO367" s="28">
        <f t="shared" si="169"/>
        <v>0</v>
      </c>
      <c r="AP367" s="28">
        <f t="shared" si="170"/>
        <v>3251.8789200000001</v>
      </c>
      <c r="AQ367" s="28">
        <f t="shared" si="186"/>
        <v>3300</v>
      </c>
      <c r="AR367" s="57"/>
      <c r="AS367" s="31"/>
      <c r="AT367" s="32"/>
      <c r="AU367" s="37"/>
      <c r="AV367" s="37"/>
      <c r="AW367" s="33"/>
      <c r="AX367" s="37"/>
      <c r="AY367" s="38"/>
      <c r="AZ367" s="37"/>
      <c r="BA367" s="37"/>
      <c r="BB367" s="37"/>
      <c r="BC367" s="33"/>
      <c r="BD367" s="37"/>
      <c r="BE367" s="37"/>
      <c r="BF367" s="38"/>
      <c r="BG367" s="37"/>
      <c r="BH367" s="37"/>
      <c r="BI367" s="121"/>
      <c r="BJ367" s="28">
        <f t="shared" si="174"/>
        <v>3960</v>
      </c>
    </row>
    <row r="368" spans="1:62" s="46" customFormat="1" ht="15" x14ac:dyDescent="0.25">
      <c r="A368" s="103">
        <v>350</v>
      </c>
      <c r="B368" s="51" t="s">
        <v>190</v>
      </c>
      <c r="C368" s="21" t="s">
        <v>58</v>
      </c>
      <c r="D368" s="22">
        <v>2</v>
      </c>
      <c r="E368" s="22">
        <v>124</v>
      </c>
      <c r="F368" s="23">
        <v>208</v>
      </c>
      <c r="G368" s="47">
        <f t="shared" si="162"/>
        <v>332</v>
      </c>
      <c r="H368" s="50">
        <f t="shared" si="172"/>
        <v>124</v>
      </c>
      <c r="I368" s="28">
        <f t="shared" si="197"/>
        <v>289.78750000000002</v>
      </c>
      <c r="J368" s="28">
        <f t="shared" si="171"/>
        <v>35933.65</v>
      </c>
      <c r="K368" s="41">
        <v>15</v>
      </c>
      <c r="L368" s="28">
        <f t="shared" si="175"/>
        <v>2395.5766666666668</v>
      </c>
      <c r="M368" s="28">
        <v>1355.71</v>
      </c>
      <c r="N368" s="42">
        <v>0.25</v>
      </c>
      <c r="O368" s="28">
        <f t="shared" si="176"/>
        <v>937.82166666666672</v>
      </c>
      <c r="P368" s="42">
        <v>1.54</v>
      </c>
      <c r="Q368" s="28">
        <f t="shared" si="177"/>
        <v>5776.9814666666671</v>
      </c>
      <c r="R368" s="28">
        <f t="shared" si="178"/>
        <v>10466.089800000002</v>
      </c>
      <c r="S368" s="42">
        <v>0.03</v>
      </c>
      <c r="T368" s="28">
        <f t="shared" si="179"/>
        <v>313.98269400000004</v>
      </c>
      <c r="U368" s="28">
        <f t="shared" si="180"/>
        <v>10780.072494000002</v>
      </c>
      <c r="V368" s="42">
        <v>0</v>
      </c>
      <c r="W368" s="28">
        <f t="shared" si="181"/>
        <v>0</v>
      </c>
      <c r="X368" s="29">
        <f t="shared" si="182"/>
        <v>10780.072494000002</v>
      </c>
      <c r="Y368" s="29">
        <f t="shared" si="185"/>
        <v>10800</v>
      </c>
      <c r="Z368" s="29">
        <f t="shared" si="173"/>
        <v>12960</v>
      </c>
      <c r="AA368" s="23">
        <v>208</v>
      </c>
      <c r="AB368" s="28">
        <f t="shared" si="198"/>
        <v>18.399999999999999</v>
      </c>
      <c r="AC368" s="34"/>
      <c r="AD368" s="28">
        <f t="shared" si="165"/>
        <v>3827.2</v>
      </c>
      <c r="AE368" s="42">
        <v>0.27100000000000002</v>
      </c>
      <c r="AF368" s="28">
        <f t="shared" si="166"/>
        <v>1037.1712</v>
      </c>
      <c r="AG368" s="42">
        <v>0</v>
      </c>
      <c r="AH368" s="28">
        <f t="shared" si="167"/>
        <v>0</v>
      </c>
      <c r="AI368" s="28">
        <f t="shared" si="168"/>
        <v>4864.3711999999996</v>
      </c>
      <c r="AJ368" s="28">
        <v>0</v>
      </c>
      <c r="AK368" s="42">
        <v>0.03</v>
      </c>
      <c r="AL368" s="28">
        <f t="shared" si="183"/>
        <v>145.93113599999998</v>
      </c>
      <c r="AM368" s="28">
        <f t="shared" si="184"/>
        <v>5010.3023359999997</v>
      </c>
      <c r="AN368" s="42">
        <v>0</v>
      </c>
      <c r="AO368" s="28">
        <f t="shared" si="169"/>
        <v>0</v>
      </c>
      <c r="AP368" s="28">
        <f t="shared" si="170"/>
        <v>5010.3023359999997</v>
      </c>
      <c r="AQ368" s="28">
        <f t="shared" si="186"/>
        <v>5000</v>
      </c>
      <c r="AR368" s="30" t="s">
        <v>59</v>
      </c>
      <c r="AS368" s="23"/>
      <c r="AT368" s="28"/>
      <c r="AU368" s="34"/>
      <c r="AV368" s="34"/>
      <c r="AW368" s="42"/>
      <c r="AX368" s="34"/>
      <c r="AY368" s="43"/>
      <c r="AZ368" s="34"/>
      <c r="BA368" s="34"/>
      <c r="BB368" s="34"/>
      <c r="BC368" s="42"/>
      <c r="BD368" s="34"/>
      <c r="BE368" s="34"/>
      <c r="BF368" s="43"/>
      <c r="BG368" s="34"/>
      <c r="BH368" s="34"/>
      <c r="BI368" s="120"/>
      <c r="BJ368" s="28">
        <f t="shared" si="174"/>
        <v>6000</v>
      </c>
    </row>
    <row r="369" spans="1:62" s="46" customFormat="1" ht="15" x14ac:dyDescent="0.25">
      <c r="A369" s="103">
        <v>351</v>
      </c>
      <c r="B369" s="51" t="s">
        <v>190</v>
      </c>
      <c r="C369" s="21" t="s">
        <v>60</v>
      </c>
      <c r="D369" s="22">
        <v>2</v>
      </c>
      <c r="E369" s="22">
        <v>56</v>
      </c>
      <c r="F369" s="40">
        <v>120</v>
      </c>
      <c r="G369" s="47">
        <f t="shared" si="162"/>
        <v>176</v>
      </c>
      <c r="H369" s="50">
        <f t="shared" si="172"/>
        <v>56</v>
      </c>
      <c r="I369" s="28">
        <f t="shared" si="197"/>
        <v>289.78750000000002</v>
      </c>
      <c r="J369" s="28">
        <f t="shared" si="171"/>
        <v>16228.100000000002</v>
      </c>
      <c r="K369" s="41">
        <v>15</v>
      </c>
      <c r="L369" s="28">
        <f t="shared" si="175"/>
        <v>1081.8733333333334</v>
      </c>
      <c r="M369" s="28">
        <v>1329.64</v>
      </c>
      <c r="N369" s="42">
        <v>0.25</v>
      </c>
      <c r="O369" s="28">
        <f t="shared" si="176"/>
        <v>602.87833333333333</v>
      </c>
      <c r="P369" s="42">
        <v>1.54</v>
      </c>
      <c r="Q369" s="28">
        <f t="shared" si="177"/>
        <v>3713.7305333333334</v>
      </c>
      <c r="R369" s="28">
        <f t="shared" si="178"/>
        <v>6728.1221999999998</v>
      </c>
      <c r="S369" s="42">
        <v>0.03</v>
      </c>
      <c r="T369" s="28">
        <f t="shared" si="179"/>
        <v>201.84366599999998</v>
      </c>
      <c r="U369" s="28">
        <f t="shared" si="180"/>
        <v>6929.9658659999996</v>
      </c>
      <c r="V369" s="42">
        <v>0</v>
      </c>
      <c r="W369" s="28">
        <f t="shared" si="181"/>
        <v>0</v>
      </c>
      <c r="X369" s="29">
        <f t="shared" si="182"/>
        <v>6929.9658659999996</v>
      </c>
      <c r="Y369" s="29">
        <f t="shared" si="185"/>
        <v>6900</v>
      </c>
      <c r="Z369" s="29">
        <f t="shared" si="173"/>
        <v>8280</v>
      </c>
      <c r="AA369" s="23" t="s">
        <v>158</v>
      </c>
      <c r="AB369" s="28">
        <f t="shared" si="198"/>
        <v>18.399999999999999</v>
      </c>
      <c r="AC369" s="34"/>
      <c r="AD369" s="28">
        <f t="shared" si="165"/>
        <v>2208</v>
      </c>
      <c r="AE369" s="42">
        <v>0.27100000000000002</v>
      </c>
      <c r="AF369" s="28">
        <f t="shared" si="166"/>
        <v>598.36800000000005</v>
      </c>
      <c r="AG369" s="42">
        <v>0</v>
      </c>
      <c r="AH369" s="28">
        <f t="shared" si="167"/>
        <v>0</v>
      </c>
      <c r="AI369" s="28">
        <f t="shared" si="168"/>
        <v>2806.3679999999999</v>
      </c>
      <c r="AJ369" s="28">
        <v>0</v>
      </c>
      <c r="AK369" s="42">
        <v>0.03</v>
      </c>
      <c r="AL369" s="28">
        <f t="shared" si="183"/>
        <v>84.191040000000001</v>
      </c>
      <c r="AM369" s="28">
        <f t="shared" si="184"/>
        <v>2890.5590400000001</v>
      </c>
      <c r="AN369" s="42">
        <v>0</v>
      </c>
      <c r="AO369" s="28">
        <f t="shared" si="169"/>
        <v>0</v>
      </c>
      <c r="AP369" s="28">
        <f t="shared" si="170"/>
        <v>2890.5590400000001</v>
      </c>
      <c r="AQ369" s="28">
        <f t="shared" si="186"/>
        <v>2900</v>
      </c>
      <c r="AR369" s="30" t="s">
        <v>59</v>
      </c>
      <c r="AS369" s="23"/>
      <c r="AT369" s="28"/>
      <c r="AU369" s="34"/>
      <c r="AV369" s="34"/>
      <c r="AW369" s="42"/>
      <c r="AX369" s="34"/>
      <c r="AY369" s="43"/>
      <c r="AZ369" s="34"/>
      <c r="BA369" s="34"/>
      <c r="BB369" s="34"/>
      <c r="BC369" s="42"/>
      <c r="BD369" s="34"/>
      <c r="BE369" s="34"/>
      <c r="BF369" s="43"/>
      <c r="BG369" s="34"/>
      <c r="BH369" s="34"/>
      <c r="BI369" s="120"/>
      <c r="BJ369" s="28">
        <f t="shared" si="174"/>
        <v>3480</v>
      </c>
    </row>
    <row r="370" spans="1:62" s="46" customFormat="1" ht="15" x14ac:dyDescent="0.25">
      <c r="A370" s="103">
        <v>352</v>
      </c>
      <c r="B370" s="51" t="s">
        <v>324</v>
      </c>
      <c r="C370" s="21" t="s">
        <v>58</v>
      </c>
      <c r="D370" s="21" t="s">
        <v>35</v>
      </c>
      <c r="E370" s="22">
        <v>184</v>
      </c>
      <c r="F370" s="40">
        <v>320</v>
      </c>
      <c r="G370" s="47">
        <f t="shared" si="162"/>
        <v>504</v>
      </c>
      <c r="H370" s="50">
        <f>E370</f>
        <v>184</v>
      </c>
      <c r="I370" s="28">
        <f t="shared" si="197"/>
        <v>289.78750000000002</v>
      </c>
      <c r="J370" s="28">
        <f>E370*I370</f>
        <v>53320.9</v>
      </c>
      <c r="K370" s="41">
        <v>15</v>
      </c>
      <c r="L370" s="34">
        <f t="shared" si="175"/>
        <v>3554.7266666666669</v>
      </c>
      <c r="M370" s="28">
        <v>1381.78</v>
      </c>
      <c r="N370" s="42">
        <v>0.25</v>
      </c>
      <c r="O370" s="34">
        <f t="shared" si="176"/>
        <v>1234.1266666666668</v>
      </c>
      <c r="P370" s="42">
        <v>1.54</v>
      </c>
      <c r="Q370" s="34">
        <f t="shared" si="177"/>
        <v>7602.2202666666672</v>
      </c>
      <c r="R370" s="34">
        <f t="shared" si="178"/>
        <v>13772.853600000002</v>
      </c>
      <c r="S370" s="42">
        <v>0.03</v>
      </c>
      <c r="T370" s="34">
        <f t="shared" si="179"/>
        <v>413.18560800000006</v>
      </c>
      <c r="U370" s="34">
        <f t="shared" si="180"/>
        <v>14186.039208000002</v>
      </c>
      <c r="V370" s="43">
        <v>0</v>
      </c>
      <c r="W370" s="34">
        <v>0</v>
      </c>
      <c r="X370" s="36">
        <f t="shared" si="182"/>
        <v>14186.039208000002</v>
      </c>
      <c r="Y370" s="36">
        <f t="shared" si="185"/>
        <v>14200</v>
      </c>
      <c r="Z370" s="29">
        <f t="shared" si="173"/>
        <v>17040</v>
      </c>
      <c r="AA370" s="40">
        <v>320</v>
      </c>
      <c r="AB370" s="28">
        <f t="shared" si="198"/>
        <v>18.399999999999999</v>
      </c>
      <c r="AC370" s="34"/>
      <c r="AD370" s="34">
        <f t="shared" si="165"/>
        <v>5888</v>
      </c>
      <c r="AE370" s="43">
        <v>0.27100000000000002</v>
      </c>
      <c r="AF370" s="34">
        <f t="shared" si="166"/>
        <v>1595.6480000000001</v>
      </c>
      <c r="AG370" s="43">
        <v>0</v>
      </c>
      <c r="AH370" s="34">
        <f t="shared" si="167"/>
        <v>0</v>
      </c>
      <c r="AI370" s="34">
        <f t="shared" si="168"/>
        <v>7483.6480000000001</v>
      </c>
      <c r="AJ370" s="34">
        <v>0</v>
      </c>
      <c r="AK370" s="42">
        <v>0.03</v>
      </c>
      <c r="AL370" s="34">
        <f t="shared" si="183"/>
        <v>224.50943999999998</v>
      </c>
      <c r="AM370" s="34">
        <f t="shared" si="184"/>
        <v>7708.15744</v>
      </c>
      <c r="AN370" s="43">
        <v>0</v>
      </c>
      <c r="AO370" s="34">
        <f t="shared" si="169"/>
        <v>0</v>
      </c>
      <c r="AP370" s="34">
        <f t="shared" si="170"/>
        <v>7708.15744</v>
      </c>
      <c r="AQ370" s="34">
        <f t="shared" si="186"/>
        <v>7700</v>
      </c>
      <c r="AR370" s="57"/>
      <c r="AS370" s="40"/>
      <c r="AT370" s="28"/>
      <c r="AU370" s="34"/>
      <c r="AV370" s="28"/>
      <c r="AW370" s="42"/>
      <c r="AX370" s="34"/>
      <c r="AY370" s="43"/>
      <c r="AZ370" s="34"/>
      <c r="BA370" s="34"/>
      <c r="BB370" s="34"/>
      <c r="BC370" s="43"/>
      <c r="BD370" s="34"/>
      <c r="BE370" s="34"/>
      <c r="BF370" s="43"/>
      <c r="BG370" s="34"/>
      <c r="BH370" s="34"/>
      <c r="BI370" s="120"/>
      <c r="BJ370" s="28">
        <f t="shared" si="174"/>
        <v>9240</v>
      </c>
    </row>
    <row r="371" spans="1:62" s="46" customFormat="1" ht="15" x14ac:dyDescent="0.25">
      <c r="A371" s="103">
        <v>353</v>
      </c>
      <c r="B371" s="51" t="s">
        <v>324</v>
      </c>
      <c r="C371" s="21" t="s">
        <v>60</v>
      </c>
      <c r="D371" s="21" t="s">
        <v>78</v>
      </c>
      <c r="E371" s="22">
        <v>104</v>
      </c>
      <c r="F371" s="40">
        <v>232</v>
      </c>
      <c r="G371" s="47">
        <f t="shared" si="162"/>
        <v>336</v>
      </c>
      <c r="H371" s="50">
        <f>E371</f>
        <v>104</v>
      </c>
      <c r="I371" s="28">
        <f t="shared" si="197"/>
        <v>289.78750000000002</v>
      </c>
      <c r="J371" s="28">
        <f>E371*I371</f>
        <v>30137.9</v>
      </c>
      <c r="K371" s="41">
        <v>15</v>
      </c>
      <c r="L371" s="34">
        <f t="shared" si="175"/>
        <v>2009.1933333333334</v>
      </c>
      <c r="M371" s="28">
        <v>1355.7133333333331</v>
      </c>
      <c r="N371" s="42">
        <v>0.25</v>
      </c>
      <c r="O371" s="34">
        <f t="shared" si="176"/>
        <v>841.22666666666669</v>
      </c>
      <c r="P371" s="42">
        <v>1.54</v>
      </c>
      <c r="Q371" s="34">
        <f t="shared" si="177"/>
        <v>5181.956266666667</v>
      </c>
      <c r="R371" s="34">
        <f t="shared" si="178"/>
        <v>9388.0895999999993</v>
      </c>
      <c r="S371" s="42">
        <v>0.03</v>
      </c>
      <c r="T371" s="34">
        <f t="shared" si="179"/>
        <v>281.64268799999996</v>
      </c>
      <c r="U371" s="34">
        <f t="shared" si="180"/>
        <v>9669.7322879999992</v>
      </c>
      <c r="V371" s="43">
        <v>0</v>
      </c>
      <c r="W371" s="34">
        <v>0</v>
      </c>
      <c r="X371" s="36">
        <f t="shared" si="182"/>
        <v>9669.7322879999992</v>
      </c>
      <c r="Y371" s="36">
        <f t="shared" si="185"/>
        <v>9700</v>
      </c>
      <c r="Z371" s="29">
        <f t="shared" si="173"/>
        <v>11640</v>
      </c>
      <c r="AA371" s="40">
        <v>232</v>
      </c>
      <c r="AB371" s="28">
        <f t="shared" si="198"/>
        <v>18.399999999999999</v>
      </c>
      <c r="AC371" s="34"/>
      <c r="AD371" s="34">
        <f t="shared" si="165"/>
        <v>4268.7999999999993</v>
      </c>
      <c r="AE371" s="43">
        <v>0.27100000000000002</v>
      </c>
      <c r="AF371" s="34">
        <f t="shared" si="166"/>
        <v>1156.8447999999999</v>
      </c>
      <c r="AG371" s="43">
        <v>0</v>
      </c>
      <c r="AH371" s="34">
        <f t="shared" si="167"/>
        <v>0</v>
      </c>
      <c r="AI371" s="34">
        <f t="shared" si="168"/>
        <v>5425.6447999999991</v>
      </c>
      <c r="AJ371" s="34">
        <v>0</v>
      </c>
      <c r="AK371" s="42">
        <v>0.03</v>
      </c>
      <c r="AL371" s="34">
        <f t="shared" si="183"/>
        <v>162.76934399999996</v>
      </c>
      <c r="AM371" s="34">
        <f t="shared" si="184"/>
        <v>5588.4141439999994</v>
      </c>
      <c r="AN371" s="43">
        <v>0</v>
      </c>
      <c r="AO371" s="34">
        <f t="shared" si="169"/>
        <v>0</v>
      </c>
      <c r="AP371" s="34">
        <f t="shared" si="170"/>
        <v>5588.4141439999994</v>
      </c>
      <c r="AQ371" s="34">
        <f t="shared" si="186"/>
        <v>5600</v>
      </c>
      <c r="AR371" s="57"/>
      <c r="AS371" s="40"/>
      <c r="AT371" s="28"/>
      <c r="AU371" s="34"/>
      <c r="AV371" s="28"/>
      <c r="AW371" s="42"/>
      <c r="AX371" s="34"/>
      <c r="AY371" s="43"/>
      <c r="AZ371" s="34"/>
      <c r="BA371" s="34"/>
      <c r="BB371" s="34"/>
      <c r="BC371" s="43"/>
      <c r="BD371" s="34"/>
      <c r="BE371" s="34"/>
      <c r="BF371" s="43"/>
      <c r="BG371" s="34"/>
      <c r="BH371" s="34"/>
      <c r="BI371" s="120"/>
      <c r="BJ371" s="28">
        <f t="shared" si="174"/>
        <v>6720</v>
      </c>
    </row>
    <row r="372" spans="1:62" s="46" customFormat="1" ht="15" x14ac:dyDescent="0.25">
      <c r="A372" s="103">
        <v>354</v>
      </c>
      <c r="B372" s="51" t="s">
        <v>324</v>
      </c>
      <c r="C372" s="21" t="s">
        <v>61</v>
      </c>
      <c r="D372" s="21" t="s">
        <v>73</v>
      </c>
      <c r="E372" s="22">
        <v>72</v>
      </c>
      <c r="F372" s="40">
        <v>96</v>
      </c>
      <c r="G372" s="47">
        <f t="shared" si="162"/>
        <v>168</v>
      </c>
      <c r="H372" s="50">
        <f>E372</f>
        <v>72</v>
      </c>
      <c r="I372" s="28">
        <f t="shared" si="197"/>
        <v>289.78750000000002</v>
      </c>
      <c r="J372" s="28">
        <f>E372*I372</f>
        <v>20864.7</v>
      </c>
      <c r="K372" s="41">
        <v>15</v>
      </c>
      <c r="L372" s="34">
        <f t="shared" si="175"/>
        <v>1390.98</v>
      </c>
      <c r="M372" s="28">
        <v>1303.5733333333333</v>
      </c>
      <c r="N372" s="42">
        <v>0.25</v>
      </c>
      <c r="O372" s="34">
        <f t="shared" si="176"/>
        <v>673.63833333333332</v>
      </c>
      <c r="P372" s="42">
        <v>1.54</v>
      </c>
      <c r="Q372" s="34">
        <f t="shared" si="177"/>
        <v>4149.6121333333331</v>
      </c>
      <c r="R372" s="34">
        <f t="shared" si="178"/>
        <v>7517.8037999999997</v>
      </c>
      <c r="S372" s="42">
        <v>0.03</v>
      </c>
      <c r="T372" s="34">
        <f t="shared" si="179"/>
        <v>225.53411399999999</v>
      </c>
      <c r="U372" s="34">
        <f t="shared" si="180"/>
        <v>7743.3379139999997</v>
      </c>
      <c r="V372" s="43">
        <v>0</v>
      </c>
      <c r="W372" s="34">
        <v>0</v>
      </c>
      <c r="X372" s="36">
        <f t="shared" si="182"/>
        <v>7743.3379139999997</v>
      </c>
      <c r="Y372" s="36">
        <f t="shared" si="185"/>
        <v>7700</v>
      </c>
      <c r="Z372" s="29">
        <f t="shared" si="173"/>
        <v>9240</v>
      </c>
      <c r="AA372" s="40">
        <v>96</v>
      </c>
      <c r="AB372" s="28">
        <f t="shared" si="198"/>
        <v>18.399999999999999</v>
      </c>
      <c r="AC372" s="34"/>
      <c r="AD372" s="34">
        <f t="shared" si="165"/>
        <v>1766.3999999999999</v>
      </c>
      <c r="AE372" s="43">
        <v>0.27100000000000002</v>
      </c>
      <c r="AF372" s="34">
        <f t="shared" si="166"/>
        <v>478.69439999999997</v>
      </c>
      <c r="AG372" s="43">
        <v>0</v>
      </c>
      <c r="AH372" s="34">
        <f t="shared" si="167"/>
        <v>0</v>
      </c>
      <c r="AI372" s="34">
        <f t="shared" si="168"/>
        <v>2245.0944</v>
      </c>
      <c r="AJ372" s="34">
        <v>0</v>
      </c>
      <c r="AK372" s="42">
        <v>0.03</v>
      </c>
      <c r="AL372" s="34">
        <f t="shared" si="183"/>
        <v>67.352831999999992</v>
      </c>
      <c r="AM372" s="34">
        <f t="shared" si="184"/>
        <v>2312.447232</v>
      </c>
      <c r="AN372" s="43">
        <v>0</v>
      </c>
      <c r="AO372" s="34">
        <f t="shared" si="169"/>
        <v>0</v>
      </c>
      <c r="AP372" s="34">
        <f t="shared" si="170"/>
        <v>2312.447232</v>
      </c>
      <c r="AQ372" s="34">
        <f t="shared" si="186"/>
        <v>2300</v>
      </c>
      <c r="AR372" s="57"/>
      <c r="AS372" s="40"/>
      <c r="AT372" s="28"/>
      <c r="AU372" s="34"/>
      <c r="AV372" s="28"/>
      <c r="AW372" s="42"/>
      <c r="AX372" s="34"/>
      <c r="AY372" s="43"/>
      <c r="AZ372" s="34"/>
      <c r="BA372" s="34"/>
      <c r="BB372" s="34"/>
      <c r="BC372" s="43"/>
      <c r="BD372" s="34"/>
      <c r="BE372" s="34"/>
      <c r="BF372" s="43"/>
      <c r="BG372" s="34"/>
      <c r="BH372" s="34"/>
      <c r="BI372" s="120"/>
      <c r="BJ372" s="28">
        <f t="shared" si="174"/>
        <v>2760</v>
      </c>
    </row>
    <row r="373" spans="1:62" s="46" customFormat="1" ht="15" x14ac:dyDescent="0.25">
      <c r="A373" s="103">
        <v>355</v>
      </c>
      <c r="B373" s="51" t="s">
        <v>191</v>
      </c>
      <c r="C373" s="21" t="s">
        <v>58</v>
      </c>
      <c r="D373" s="21" t="s">
        <v>36</v>
      </c>
      <c r="E373" s="21">
        <v>120</v>
      </c>
      <c r="F373" s="23">
        <v>408</v>
      </c>
      <c r="G373" s="47">
        <f t="shared" si="162"/>
        <v>528</v>
      </c>
      <c r="H373" s="50">
        <f t="shared" si="172"/>
        <v>120</v>
      </c>
      <c r="I373" s="28">
        <f t="shared" si="197"/>
        <v>289.78750000000002</v>
      </c>
      <c r="J373" s="28">
        <f t="shared" si="171"/>
        <v>34774.5</v>
      </c>
      <c r="K373" s="41">
        <v>15</v>
      </c>
      <c r="L373" s="28">
        <f t="shared" si="175"/>
        <v>2318.3000000000002</v>
      </c>
      <c r="M373" s="28">
        <v>1407.85</v>
      </c>
      <c r="N373" s="42">
        <v>0.25</v>
      </c>
      <c r="O373" s="28">
        <f t="shared" si="176"/>
        <v>931.53750000000002</v>
      </c>
      <c r="P373" s="42">
        <v>1.54</v>
      </c>
      <c r="Q373" s="28">
        <f t="shared" si="177"/>
        <v>5738.2710000000006</v>
      </c>
      <c r="R373" s="28">
        <f t="shared" si="178"/>
        <v>10395.958500000001</v>
      </c>
      <c r="S373" s="42">
        <v>0.03</v>
      </c>
      <c r="T373" s="28">
        <f t="shared" si="179"/>
        <v>311.87875500000001</v>
      </c>
      <c r="U373" s="28">
        <f t="shared" si="180"/>
        <v>10707.837255</v>
      </c>
      <c r="V373" s="42">
        <v>0</v>
      </c>
      <c r="W373" s="28">
        <f t="shared" si="181"/>
        <v>0</v>
      </c>
      <c r="X373" s="29">
        <f t="shared" si="182"/>
        <v>10707.837255</v>
      </c>
      <c r="Y373" s="29">
        <f t="shared" si="185"/>
        <v>10700</v>
      </c>
      <c r="Z373" s="29">
        <f t="shared" si="173"/>
        <v>12840</v>
      </c>
      <c r="AA373" s="23">
        <v>408</v>
      </c>
      <c r="AB373" s="28">
        <f t="shared" si="198"/>
        <v>18.399999999999999</v>
      </c>
      <c r="AC373" s="34"/>
      <c r="AD373" s="28">
        <f t="shared" si="165"/>
        <v>7507.2</v>
      </c>
      <c r="AE373" s="42">
        <v>0.27100000000000002</v>
      </c>
      <c r="AF373" s="28">
        <f t="shared" si="166"/>
        <v>2034.4512000000002</v>
      </c>
      <c r="AG373" s="42">
        <v>0</v>
      </c>
      <c r="AH373" s="28">
        <f t="shared" si="167"/>
        <v>0</v>
      </c>
      <c r="AI373" s="28">
        <f t="shared" si="168"/>
        <v>9541.6512000000002</v>
      </c>
      <c r="AJ373" s="28">
        <v>0</v>
      </c>
      <c r="AK373" s="42">
        <v>0.03</v>
      </c>
      <c r="AL373" s="28">
        <f t="shared" si="183"/>
        <v>286.24953599999998</v>
      </c>
      <c r="AM373" s="28">
        <f t="shared" si="184"/>
        <v>9827.9007359999996</v>
      </c>
      <c r="AN373" s="42">
        <v>0</v>
      </c>
      <c r="AO373" s="28">
        <f t="shared" si="169"/>
        <v>0</v>
      </c>
      <c r="AP373" s="28">
        <f t="shared" si="170"/>
        <v>9827.9007359999996</v>
      </c>
      <c r="AQ373" s="28">
        <f t="shared" si="186"/>
        <v>9800</v>
      </c>
      <c r="AR373" s="30" t="s">
        <v>59</v>
      </c>
      <c r="AS373" s="23"/>
      <c r="AT373" s="28"/>
      <c r="AU373" s="34"/>
      <c r="AV373" s="34"/>
      <c r="AW373" s="42"/>
      <c r="AX373" s="34"/>
      <c r="AY373" s="43"/>
      <c r="AZ373" s="34"/>
      <c r="BA373" s="34"/>
      <c r="BB373" s="34"/>
      <c r="BC373" s="42"/>
      <c r="BD373" s="34"/>
      <c r="BE373" s="34"/>
      <c r="BF373" s="43"/>
      <c r="BG373" s="34"/>
      <c r="BH373" s="34"/>
      <c r="BI373" s="120"/>
      <c r="BJ373" s="28">
        <f t="shared" si="174"/>
        <v>11760</v>
      </c>
    </row>
    <row r="374" spans="1:62" s="46" customFormat="1" ht="25.5" x14ac:dyDescent="0.25">
      <c r="A374" s="103">
        <v>356</v>
      </c>
      <c r="B374" s="51" t="s">
        <v>191</v>
      </c>
      <c r="C374" s="21" t="s">
        <v>437</v>
      </c>
      <c r="D374" s="21" t="s">
        <v>36</v>
      </c>
      <c r="E374" s="22">
        <v>60</v>
      </c>
      <c r="F374" s="40">
        <v>200</v>
      </c>
      <c r="G374" s="47">
        <f t="shared" si="162"/>
        <v>260</v>
      </c>
      <c r="H374" s="50">
        <f t="shared" si="172"/>
        <v>60</v>
      </c>
      <c r="I374" s="28">
        <f t="shared" si="197"/>
        <v>289.78750000000002</v>
      </c>
      <c r="J374" s="28">
        <f t="shared" si="171"/>
        <v>17387.25</v>
      </c>
      <c r="K374" s="41">
        <v>15</v>
      </c>
      <c r="L374" s="28">
        <f t="shared" si="175"/>
        <v>1159.1500000000001</v>
      </c>
      <c r="M374" s="28">
        <v>1355.71</v>
      </c>
      <c r="N374" s="42">
        <v>0.25</v>
      </c>
      <c r="O374" s="28">
        <f t="shared" si="176"/>
        <v>628.71500000000003</v>
      </c>
      <c r="P374" s="42">
        <v>1.54</v>
      </c>
      <c r="Q374" s="28">
        <f t="shared" si="177"/>
        <v>3872.8844000000004</v>
      </c>
      <c r="R374" s="28">
        <f t="shared" si="178"/>
        <v>7016.4594000000006</v>
      </c>
      <c r="S374" s="42">
        <v>0.03</v>
      </c>
      <c r="T374" s="28">
        <f t="shared" si="179"/>
        <v>210.49378200000001</v>
      </c>
      <c r="U374" s="28">
        <f t="shared" si="180"/>
        <v>7226.9531820000011</v>
      </c>
      <c r="V374" s="42">
        <v>0</v>
      </c>
      <c r="W374" s="28">
        <f t="shared" si="181"/>
        <v>0</v>
      </c>
      <c r="X374" s="29">
        <f t="shared" si="182"/>
        <v>7226.9531820000011</v>
      </c>
      <c r="Y374" s="29">
        <f t="shared" si="185"/>
        <v>7200</v>
      </c>
      <c r="Z374" s="29">
        <f t="shared" si="173"/>
        <v>8640</v>
      </c>
      <c r="AA374" s="40">
        <v>200</v>
      </c>
      <c r="AB374" s="28">
        <f t="shared" si="198"/>
        <v>18.399999999999999</v>
      </c>
      <c r="AC374" s="34"/>
      <c r="AD374" s="28">
        <f t="shared" si="165"/>
        <v>3679.9999999999995</v>
      </c>
      <c r="AE374" s="42">
        <v>0.27100000000000002</v>
      </c>
      <c r="AF374" s="28">
        <f t="shared" si="166"/>
        <v>997.28</v>
      </c>
      <c r="AG374" s="42">
        <v>0</v>
      </c>
      <c r="AH374" s="28">
        <f t="shared" si="167"/>
        <v>0</v>
      </c>
      <c r="AI374" s="28">
        <f t="shared" si="168"/>
        <v>4677.28</v>
      </c>
      <c r="AJ374" s="28">
        <v>0</v>
      </c>
      <c r="AK374" s="42">
        <v>0.03</v>
      </c>
      <c r="AL374" s="28">
        <f t="shared" si="183"/>
        <v>140.3184</v>
      </c>
      <c r="AM374" s="28">
        <f t="shared" si="184"/>
        <v>4817.5983999999999</v>
      </c>
      <c r="AN374" s="42">
        <v>0</v>
      </c>
      <c r="AO374" s="28">
        <f t="shared" si="169"/>
        <v>0</v>
      </c>
      <c r="AP374" s="28">
        <f t="shared" si="170"/>
        <v>4817.5983999999999</v>
      </c>
      <c r="AQ374" s="28">
        <f t="shared" si="186"/>
        <v>4800</v>
      </c>
      <c r="AR374" s="30" t="s">
        <v>59</v>
      </c>
      <c r="AS374" s="23"/>
      <c r="AT374" s="28"/>
      <c r="AU374" s="34"/>
      <c r="AV374" s="34"/>
      <c r="AW374" s="42"/>
      <c r="AX374" s="34"/>
      <c r="AY374" s="43"/>
      <c r="AZ374" s="34"/>
      <c r="BA374" s="34"/>
      <c r="BB374" s="34"/>
      <c r="BC374" s="42"/>
      <c r="BD374" s="34"/>
      <c r="BE374" s="34"/>
      <c r="BF374" s="43"/>
      <c r="BG374" s="34"/>
      <c r="BH374" s="34"/>
      <c r="BI374" s="120"/>
      <c r="BJ374" s="28">
        <f t="shared" si="174"/>
        <v>5760</v>
      </c>
    </row>
    <row r="375" spans="1:62" s="46" customFormat="1" ht="15" x14ac:dyDescent="0.25">
      <c r="A375" s="103">
        <v>357</v>
      </c>
      <c r="B375" s="51" t="s">
        <v>191</v>
      </c>
      <c r="C375" s="21" t="s">
        <v>116</v>
      </c>
      <c r="D375" s="21" t="s">
        <v>73</v>
      </c>
      <c r="E375" s="21">
        <v>86</v>
      </c>
      <c r="F375" s="23">
        <v>192</v>
      </c>
      <c r="G375" s="47">
        <f t="shared" si="162"/>
        <v>278</v>
      </c>
      <c r="H375" s="50">
        <f t="shared" si="172"/>
        <v>86</v>
      </c>
      <c r="I375" s="28">
        <f t="shared" si="197"/>
        <v>289.78750000000002</v>
      </c>
      <c r="J375" s="28">
        <f t="shared" si="171"/>
        <v>24921.725000000002</v>
      </c>
      <c r="K375" s="41">
        <v>15</v>
      </c>
      <c r="L375" s="28">
        <f t="shared" si="175"/>
        <v>1661.4483333333335</v>
      </c>
      <c r="M375" s="28">
        <v>1329.64</v>
      </c>
      <c r="N375" s="42">
        <v>0.25</v>
      </c>
      <c r="O375" s="28">
        <f t="shared" si="176"/>
        <v>747.7720833333334</v>
      </c>
      <c r="P375" s="42">
        <v>1.54</v>
      </c>
      <c r="Q375" s="28">
        <f t="shared" si="177"/>
        <v>4606.2760333333335</v>
      </c>
      <c r="R375" s="28">
        <f t="shared" si="178"/>
        <v>8345.13645</v>
      </c>
      <c r="S375" s="42">
        <v>0.03</v>
      </c>
      <c r="T375" s="28">
        <f t="shared" si="179"/>
        <v>250.35409349999998</v>
      </c>
      <c r="U375" s="28">
        <f t="shared" si="180"/>
        <v>8595.4905435000001</v>
      </c>
      <c r="V375" s="42">
        <v>0</v>
      </c>
      <c r="W375" s="28">
        <f t="shared" si="181"/>
        <v>0</v>
      </c>
      <c r="X375" s="29">
        <f t="shared" si="182"/>
        <v>8595.4905435000001</v>
      </c>
      <c r="Y375" s="29">
        <f t="shared" si="185"/>
        <v>8600</v>
      </c>
      <c r="Z375" s="29">
        <f t="shared" si="173"/>
        <v>10320</v>
      </c>
      <c r="AA375" s="23">
        <v>192</v>
      </c>
      <c r="AB375" s="28">
        <f t="shared" si="198"/>
        <v>18.399999999999999</v>
      </c>
      <c r="AC375" s="34"/>
      <c r="AD375" s="28">
        <f t="shared" si="165"/>
        <v>3532.7999999999997</v>
      </c>
      <c r="AE375" s="42">
        <v>0.27100000000000002</v>
      </c>
      <c r="AF375" s="28">
        <f t="shared" si="166"/>
        <v>957.38879999999995</v>
      </c>
      <c r="AG375" s="42">
        <v>0</v>
      </c>
      <c r="AH375" s="28">
        <f t="shared" si="167"/>
        <v>0</v>
      </c>
      <c r="AI375" s="28">
        <f t="shared" si="168"/>
        <v>4490.1887999999999</v>
      </c>
      <c r="AJ375" s="28">
        <v>0</v>
      </c>
      <c r="AK375" s="42">
        <v>0.03</v>
      </c>
      <c r="AL375" s="28">
        <f t="shared" si="183"/>
        <v>134.70566399999998</v>
      </c>
      <c r="AM375" s="28">
        <f t="shared" si="184"/>
        <v>4624.894464</v>
      </c>
      <c r="AN375" s="42">
        <v>0</v>
      </c>
      <c r="AO375" s="28">
        <f t="shared" si="169"/>
        <v>0</v>
      </c>
      <c r="AP375" s="28">
        <f t="shared" si="170"/>
        <v>4624.894464</v>
      </c>
      <c r="AQ375" s="28">
        <f t="shared" si="186"/>
        <v>4600</v>
      </c>
      <c r="AR375" s="30" t="s">
        <v>59</v>
      </c>
      <c r="AS375" s="23"/>
      <c r="AT375" s="28"/>
      <c r="AU375" s="34"/>
      <c r="AV375" s="34"/>
      <c r="AW375" s="42"/>
      <c r="AX375" s="34"/>
      <c r="AY375" s="43"/>
      <c r="AZ375" s="34"/>
      <c r="BA375" s="34"/>
      <c r="BB375" s="34"/>
      <c r="BC375" s="42"/>
      <c r="BD375" s="34"/>
      <c r="BE375" s="34"/>
      <c r="BF375" s="43"/>
      <c r="BG375" s="34"/>
      <c r="BH375" s="34"/>
      <c r="BI375" s="120"/>
      <c r="BJ375" s="28">
        <f t="shared" si="174"/>
        <v>5520</v>
      </c>
    </row>
    <row r="376" spans="1:62" s="46" customFormat="1" ht="15" x14ac:dyDescent="0.25">
      <c r="A376" s="103">
        <v>358</v>
      </c>
      <c r="B376" s="51" t="s">
        <v>191</v>
      </c>
      <c r="C376" s="21" t="s">
        <v>61</v>
      </c>
      <c r="D376" s="22">
        <v>5</v>
      </c>
      <c r="E376" s="21">
        <v>40</v>
      </c>
      <c r="F376" s="23">
        <v>112</v>
      </c>
      <c r="G376" s="47">
        <f t="shared" si="162"/>
        <v>152</v>
      </c>
      <c r="H376" s="50">
        <f t="shared" si="172"/>
        <v>40</v>
      </c>
      <c r="I376" s="28">
        <f t="shared" si="197"/>
        <v>289.78750000000002</v>
      </c>
      <c r="J376" s="28">
        <f t="shared" si="171"/>
        <v>11591.5</v>
      </c>
      <c r="K376" s="41">
        <v>15</v>
      </c>
      <c r="L376" s="28">
        <f t="shared" si="175"/>
        <v>772.76666666666665</v>
      </c>
      <c r="M376" s="28">
        <v>1329.64</v>
      </c>
      <c r="N376" s="42">
        <v>0.25</v>
      </c>
      <c r="O376" s="28">
        <f t="shared" si="176"/>
        <v>525.60166666666669</v>
      </c>
      <c r="P376" s="42">
        <v>1.54</v>
      </c>
      <c r="Q376" s="28">
        <f t="shared" si="177"/>
        <v>3237.706266666667</v>
      </c>
      <c r="R376" s="28">
        <f t="shared" si="178"/>
        <v>5865.7146000000002</v>
      </c>
      <c r="S376" s="42">
        <v>0.03</v>
      </c>
      <c r="T376" s="28">
        <f t="shared" si="179"/>
        <v>175.97143800000001</v>
      </c>
      <c r="U376" s="28">
        <f t="shared" si="180"/>
        <v>6041.6860379999998</v>
      </c>
      <c r="V376" s="42">
        <v>0</v>
      </c>
      <c r="W376" s="28">
        <f t="shared" si="181"/>
        <v>0</v>
      </c>
      <c r="X376" s="29">
        <f t="shared" si="182"/>
        <v>6041.6860379999998</v>
      </c>
      <c r="Y376" s="29">
        <f t="shared" si="185"/>
        <v>6000</v>
      </c>
      <c r="Z376" s="29">
        <f t="shared" si="173"/>
        <v>7200</v>
      </c>
      <c r="AA376" s="23">
        <v>112</v>
      </c>
      <c r="AB376" s="28">
        <f t="shared" si="198"/>
        <v>18.399999999999999</v>
      </c>
      <c r="AC376" s="34"/>
      <c r="AD376" s="28">
        <f t="shared" si="165"/>
        <v>2060.7999999999997</v>
      </c>
      <c r="AE376" s="42">
        <v>0.27100000000000002</v>
      </c>
      <c r="AF376" s="28">
        <f t="shared" si="166"/>
        <v>558.47679999999991</v>
      </c>
      <c r="AG376" s="42">
        <v>0</v>
      </c>
      <c r="AH376" s="28">
        <f t="shared" si="167"/>
        <v>0</v>
      </c>
      <c r="AI376" s="28">
        <f t="shared" si="168"/>
        <v>2619.2767999999996</v>
      </c>
      <c r="AJ376" s="28">
        <v>0</v>
      </c>
      <c r="AK376" s="42">
        <v>0.03</v>
      </c>
      <c r="AL376" s="28">
        <f t="shared" si="183"/>
        <v>78.578303999999989</v>
      </c>
      <c r="AM376" s="28">
        <f t="shared" si="184"/>
        <v>2697.8551039999998</v>
      </c>
      <c r="AN376" s="42">
        <v>0</v>
      </c>
      <c r="AO376" s="28">
        <f t="shared" si="169"/>
        <v>0</v>
      </c>
      <c r="AP376" s="28">
        <f t="shared" si="170"/>
        <v>2697.8551039999998</v>
      </c>
      <c r="AQ376" s="28">
        <f t="shared" si="186"/>
        <v>2700</v>
      </c>
      <c r="AR376" s="30" t="s">
        <v>59</v>
      </c>
      <c r="AS376" s="23"/>
      <c r="AT376" s="28"/>
      <c r="AU376" s="34"/>
      <c r="AV376" s="34"/>
      <c r="AW376" s="42"/>
      <c r="AX376" s="34"/>
      <c r="AY376" s="43"/>
      <c r="AZ376" s="34"/>
      <c r="BA376" s="34"/>
      <c r="BB376" s="34"/>
      <c r="BC376" s="42"/>
      <c r="BD376" s="34"/>
      <c r="BE376" s="34"/>
      <c r="BF376" s="43"/>
      <c r="BG376" s="34"/>
      <c r="BH376" s="34"/>
      <c r="BI376" s="120"/>
      <c r="BJ376" s="28">
        <f t="shared" si="174"/>
        <v>3240</v>
      </c>
    </row>
    <row r="377" spans="1:62" s="46" customFormat="1" ht="15" x14ac:dyDescent="0.25">
      <c r="A377" s="103">
        <v>359</v>
      </c>
      <c r="B377" s="51" t="s">
        <v>383</v>
      </c>
      <c r="C377" s="21" t="s">
        <v>58</v>
      </c>
      <c r="D377" s="21" t="s">
        <v>73</v>
      </c>
      <c r="E377" s="22">
        <v>148</v>
      </c>
      <c r="F377" s="40">
        <v>264</v>
      </c>
      <c r="G377" s="47">
        <f t="shared" si="162"/>
        <v>412</v>
      </c>
      <c r="H377" s="50">
        <f t="shared" si="172"/>
        <v>148</v>
      </c>
      <c r="I377" s="28">
        <f t="shared" si="197"/>
        <v>289.78750000000002</v>
      </c>
      <c r="J377" s="28">
        <f t="shared" si="171"/>
        <v>42888.55</v>
      </c>
      <c r="K377" s="41">
        <v>15</v>
      </c>
      <c r="L377" s="28">
        <f t="shared" si="175"/>
        <v>2859.2366666666667</v>
      </c>
      <c r="M377" s="28">
        <v>1355.7133333333331</v>
      </c>
      <c r="N377" s="42">
        <v>0.25</v>
      </c>
      <c r="O377" s="28">
        <f t="shared" si="176"/>
        <v>1053.7375</v>
      </c>
      <c r="P377" s="42">
        <v>1.54</v>
      </c>
      <c r="Q377" s="28">
        <f t="shared" si="177"/>
        <v>6491.0230000000001</v>
      </c>
      <c r="R377" s="28">
        <f t="shared" si="178"/>
        <v>11759.710500000001</v>
      </c>
      <c r="S377" s="42">
        <v>0.03</v>
      </c>
      <c r="T377" s="28">
        <f t="shared" si="179"/>
        <v>352.791315</v>
      </c>
      <c r="U377" s="28">
        <f t="shared" si="180"/>
        <v>12112.501815000001</v>
      </c>
      <c r="V377" s="42">
        <v>0</v>
      </c>
      <c r="W377" s="28">
        <f t="shared" si="181"/>
        <v>0</v>
      </c>
      <c r="X377" s="29">
        <f t="shared" si="182"/>
        <v>12112.501815000001</v>
      </c>
      <c r="Y377" s="29">
        <f t="shared" si="185"/>
        <v>12100</v>
      </c>
      <c r="Z377" s="29">
        <f t="shared" si="173"/>
        <v>14520</v>
      </c>
      <c r="AA377" s="40">
        <v>264</v>
      </c>
      <c r="AB377" s="28">
        <f t="shared" si="198"/>
        <v>18.399999999999999</v>
      </c>
      <c r="AC377" s="34"/>
      <c r="AD377" s="28">
        <f t="shared" si="165"/>
        <v>4857.5999999999995</v>
      </c>
      <c r="AE377" s="42">
        <v>0.27100000000000002</v>
      </c>
      <c r="AF377" s="28">
        <f t="shared" si="166"/>
        <v>1316.4096</v>
      </c>
      <c r="AG377" s="42">
        <v>0</v>
      </c>
      <c r="AH377" s="28">
        <f t="shared" si="167"/>
        <v>0</v>
      </c>
      <c r="AI377" s="28">
        <f t="shared" si="168"/>
        <v>6174.0095999999994</v>
      </c>
      <c r="AJ377" s="28">
        <v>0</v>
      </c>
      <c r="AK377" s="42">
        <v>0.03</v>
      </c>
      <c r="AL377" s="28">
        <f t="shared" si="183"/>
        <v>185.22028799999998</v>
      </c>
      <c r="AM377" s="28">
        <f t="shared" si="184"/>
        <v>6359.2298879999998</v>
      </c>
      <c r="AN377" s="42">
        <v>0</v>
      </c>
      <c r="AO377" s="28">
        <f t="shared" si="169"/>
        <v>0</v>
      </c>
      <c r="AP377" s="28">
        <f t="shared" si="170"/>
        <v>6359.2298879999998</v>
      </c>
      <c r="AQ377" s="28">
        <f t="shared" si="186"/>
        <v>6400</v>
      </c>
      <c r="AR377" s="30"/>
      <c r="AS377" s="40"/>
      <c r="AT377" s="28"/>
      <c r="AU377" s="34"/>
      <c r="AV377" s="28"/>
      <c r="AW377" s="42"/>
      <c r="AX377" s="34"/>
      <c r="AY377" s="43"/>
      <c r="AZ377" s="34"/>
      <c r="BA377" s="34"/>
      <c r="BB377" s="34"/>
      <c r="BC377" s="43"/>
      <c r="BD377" s="34"/>
      <c r="BE377" s="34"/>
      <c r="BF377" s="43"/>
      <c r="BG377" s="34"/>
      <c r="BH377" s="34"/>
      <c r="BI377" s="120"/>
      <c r="BJ377" s="28">
        <f t="shared" si="174"/>
        <v>7680</v>
      </c>
    </row>
    <row r="378" spans="1:62" s="46" customFormat="1" ht="15" x14ac:dyDescent="0.25">
      <c r="A378" s="103">
        <v>360</v>
      </c>
      <c r="B378" s="51" t="s">
        <v>383</v>
      </c>
      <c r="C378" s="21" t="s">
        <v>60</v>
      </c>
      <c r="D378" s="21" t="s">
        <v>73</v>
      </c>
      <c r="E378" s="22">
        <v>90</v>
      </c>
      <c r="F378" s="40">
        <v>160</v>
      </c>
      <c r="G378" s="47">
        <f t="shared" si="162"/>
        <v>250</v>
      </c>
      <c r="H378" s="50">
        <f t="shared" si="172"/>
        <v>90</v>
      </c>
      <c r="I378" s="28">
        <f t="shared" si="197"/>
        <v>289.78750000000002</v>
      </c>
      <c r="J378" s="28">
        <f t="shared" si="171"/>
        <v>26080.875000000004</v>
      </c>
      <c r="K378" s="41">
        <v>15</v>
      </c>
      <c r="L378" s="28">
        <f t="shared" si="175"/>
        <v>1738.7250000000001</v>
      </c>
      <c r="M378" s="28">
        <v>1329.64</v>
      </c>
      <c r="N378" s="42">
        <v>0.25</v>
      </c>
      <c r="O378" s="28">
        <f t="shared" si="176"/>
        <v>767.09125000000006</v>
      </c>
      <c r="P378" s="42">
        <v>1.54</v>
      </c>
      <c r="Q378" s="28">
        <f t="shared" si="177"/>
        <v>4725.2821000000004</v>
      </c>
      <c r="R378" s="28">
        <f t="shared" si="178"/>
        <v>8560.7383499999996</v>
      </c>
      <c r="S378" s="42">
        <v>0.03</v>
      </c>
      <c r="T378" s="28">
        <f t="shared" si="179"/>
        <v>256.82215049999996</v>
      </c>
      <c r="U378" s="28">
        <f t="shared" si="180"/>
        <v>8817.5605004999998</v>
      </c>
      <c r="V378" s="42">
        <v>0</v>
      </c>
      <c r="W378" s="28">
        <f t="shared" si="181"/>
        <v>0</v>
      </c>
      <c r="X378" s="29">
        <f t="shared" si="182"/>
        <v>8817.5605004999998</v>
      </c>
      <c r="Y378" s="29">
        <f t="shared" si="185"/>
        <v>8800</v>
      </c>
      <c r="Z378" s="29">
        <f t="shared" si="173"/>
        <v>10560</v>
      </c>
      <c r="AA378" s="40">
        <v>160</v>
      </c>
      <c r="AB378" s="28">
        <f t="shared" si="198"/>
        <v>18.399999999999999</v>
      </c>
      <c r="AC378" s="34"/>
      <c r="AD378" s="28">
        <f t="shared" si="165"/>
        <v>2944</v>
      </c>
      <c r="AE378" s="42">
        <v>0.27100000000000002</v>
      </c>
      <c r="AF378" s="28">
        <f t="shared" si="166"/>
        <v>797.82400000000007</v>
      </c>
      <c r="AG378" s="42">
        <v>0</v>
      </c>
      <c r="AH378" s="28">
        <f t="shared" si="167"/>
        <v>0</v>
      </c>
      <c r="AI378" s="28">
        <f t="shared" si="168"/>
        <v>3741.8240000000001</v>
      </c>
      <c r="AJ378" s="28">
        <v>0</v>
      </c>
      <c r="AK378" s="42">
        <v>0.03</v>
      </c>
      <c r="AL378" s="28">
        <f t="shared" si="183"/>
        <v>112.25471999999999</v>
      </c>
      <c r="AM378" s="28">
        <f t="shared" si="184"/>
        <v>3854.07872</v>
      </c>
      <c r="AN378" s="42">
        <v>0</v>
      </c>
      <c r="AO378" s="28">
        <f t="shared" si="169"/>
        <v>0</v>
      </c>
      <c r="AP378" s="28">
        <f t="shared" si="170"/>
        <v>3854.07872</v>
      </c>
      <c r="AQ378" s="28">
        <f t="shared" si="186"/>
        <v>3900</v>
      </c>
      <c r="AR378" s="30"/>
      <c r="AS378" s="40"/>
      <c r="AT378" s="28"/>
      <c r="AU378" s="34"/>
      <c r="AV378" s="28"/>
      <c r="AW378" s="42"/>
      <c r="AX378" s="34"/>
      <c r="AY378" s="43"/>
      <c r="AZ378" s="34"/>
      <c r="BA378" s="34"/>
      <c r="BB378" s="34"/>
      <c r="BC378" s="43"/>
      <c r="BD378" s="34"/>
      <c r="BE378" s="34"/>
      <c r="BF378" s="43"/>
      <c r="BG378" s="34"/>
      <c r="BH378" s="34"/>
      <c r="BI378" s="120"/>
      <c r="BJ378" s="28">
        <f t="shared" si="174"/>
        <v>4680</v>
      </c>
    </row>
    <row r="379" spans="1:62" s="46" customFormat="1" ht="15" x14ac:dyDescent="0.25">
      <c r="A379" s="103">
        <v>361</v>
      </c>
      <c r="B379" s="51" t="s">
        <v>383</v>
      </c>
      <c r="C379" s="21" t="s">
        <v>61</v>
      </c>
      <c r="D379" s="21" t="s">
        <v>74</v>
      </c>
      <c r="E379" s="22">
        <v>122</v>
      </c>
      <c r="F379" s="40">
        <v>88</v>
      </c>
      <c r="G379" s="47">
        <f t="shared" si="162"/>
        <v>210</v>
      </c>
      <c r="H379" s="50">
        <f t="shared" si="172"/>
        <v>122</v>
      </c>
      <c r="I379" s="28">
        <f t="shared" si="197"/>
        <v>289.78750000000002</v>
      </c>
      <c r="J379" s="28">
        <f t="shared" si="171"/>
        <v>35354.075000000004</v>
      </c>
      <c r="K379" s="41">
        <v>15</v>
      </c>
      <c r="L379" s="28">
        <f t="shared" si="175"/>
        <v>2356.9383333333335</v>
      </c>
      <c r="M379" s="28">
        <v>1303.5733333333333</v>
      </c>
      <c r="N379" s="42">
        <v>0.25</v>
      </c>
      <c r="O379" s="28">
        <f t="shared" si="176"/>
        <v>915.12791666666669</v>
      </c>
      <c r="P379" s="42">
        <v>1.54</v>
      </c>
      <c r="Q379" s="28">
        <f t="shared" si="177"/>
        <v>5637.1879666666673</v>
      </c>
      <c r="R379" s="28">
        <f t="shared" si="178"/>
        <v>10212.827550000002</v>
      </c>
      <c r="S379" s="42">
        <v>0.03</v>
      </c>
      <c r="T379" s="28">
        <f t="shared" si="179"/>
        <v>306.38482650000003</v>
      </c>
      <c r="U379" s="28">
        <f t="shared" si="180"/>
        <v>10519.212376500001</v>
      </c>
      <c r="V379" s="42">
        <v>0</v>
      </c>
      <c r="W379" s="28">
        <f t="shared" si="181"/>
        <v>0</v>
      </c>
      <c r="X379" s="29">
        <f t="shared" si="182"/>
        <v>10519.212376500001</v>
      </c>
      <c r="Y379" s="29">
        <f t="shared" si="185"/>
        <v>10500</v>
      </c>
      <c r="Z379" s="29">
        <f t="shared" si="173"/>
        <v>12600</v>
      </c>
      <c r="AA379" s="40">
        <v>88</v>
      </c>
      <c r="AB379" s="28">
        <f t="shared" si="198"/>
        <v>18.399999999999999</v>
      </c>
      <c r="AC379" s="34"/>
      <c r="AD379" s="28">
        <f t="shared" si="165"/>
        <v>1619.1999999999998</v>
      </c>
      <c r="AE379" s="42">
        <v>0.27100000000000002</v>
      </c>
      <c r="AF379" s="28">
        <f t="shared" si="166"/>
        <v>438.8032</v>
      </c>
      <c r="AG379" s="42">
        <v>0</v>
      </c>
      <c r="AH379" s="28">
        <f t="shared" si="167"/>
        <v>0</v>
      </c>
      <c r="AI379" s="28">
        <f t="shared" si="168"/>
        <v>2058.0031999999997</v>
      </c>
      <c r="AJ379" s="28">
        <v>0</v>
      </c>
      <c r="AK379" s="42">
        <v>0.03</v>
      </c>
      <c r="AL379" s="28">
        <f t="shared" si="183"/>
        <v>61.740095999999987</v>
      </c>
      <c r="AM379" s="28">
        <f t="shared" si="184"/>
        <v>2119.7432959999996</v>
      </c>
      <c r="AN379" s="42">
        <v>0</v>
      </c>
      <c r="AO379" s="28">
        <f t="shared" si="169"/>
        <v>0</v>
      </c>
      <c r="AP379" s="28">
        <f t="shared" si="170"/>
        <v>2119.7432959999996</v>
      </c>
      <c r="AQ379" s="28">
        <f t="shared" si="186"/>
        <v>2100</v>
      </c>
      <c r="AR379" s="30"/>
      <c r="AS379" s="40"/>
      <c r="AT379" s="28"/>
      <c r="AU379" s="34"/>
      <c r="AV379" s="28"/>
      <c r="AW379" s="42"/>
      <c r="AX379" s="34"/>
      <c r="AY379" s="43"/>
      <c r="AZ379" s="34"/>
      <c r="BA379" s="34"/>
      <c r="BB379" s="34"/>
      <c r="BC379" s="43"/>
      <c r="BD379" s="34"/>
      <c r="BE379" s="34"/>
      <c r="BF379" s="43"/>
      <c r="BG379" s="34"/>
      <c r="BH379" s="34"/>
      <c r="BI379" s="120"/>
      <c r="BJ379" s="28">
        <f t="shared" si="174"/>
        <v>2520</v>
      </c>
    </row>
    <row r="380" spans="1:62" s="46" customFormat="1" ht="15" x14ac:dyDescent="0.25">
      <c r="A380" s="103">
        <v>362</v>
      </c>
      <c r="B380" s="51" t="s">
        <v>192</v>
      </c>
      <c r="C380" s="21" t="s">
        <v>58</v>
      </c>
      <c r="D380" s="21" t="s">
        <v>78</v>
      </c>
      <c r="E380" s="21">
        <v>160</v>
      </c>
      <c r="F380" s="23">
        <v>360</v>
      </c>
      <c r="G380" s="47">
        <f t="shared" si="162"/>
        <v>520</v>
      </c>
      <c r="H380" s="50">
        <f t="shared" si="172"/>
        <v>160</v>
      </c>
      <c r="I380" s="28">
        <f t="shared" si="197"/>
        <v>289.78750000000002</v>
      </c>
      <c r="J380" s="28">
        <f t="shared" si="171"/>
        <v>46366</v>
      </c>
      <c r="K380" s="41">
        <v>15</v>
      </c>
      <c r="L380" s="28">
        <f t="shared" si="175"/>
        <v>3091.0666666666666</v>
      </c>
      <c r="M380" s="28">
        <v>1381.78</v>
      </c>
      <c r="N380" s="42">
        <v>0.25</v>
      </c>
      <c r="O380" s="28">
        <f t="shared" si="176"/>
        <v>1118.2116666666666</v>
      </c>
      <c r="P380" s="42">
        <v>1.54</v>
      </c>
      <c r="Q380" s="28">
        <f t="shared" si="177"/>
        <v>6888.1838666666663</v>
      </c>
      <c r="R380" s="28">
        <f t="shared" si="178"/>
        <v>12479.242199999999</v>
      </c>
      <c r="S380" s="42">
        <v>0.03</v>
      </c>
      <c r="T380" s="28">
        <f t="shared" si="179"/>
        <v>374.37726599999996</v>
      </c>
      <c r="U380" s="28">
        <f t="shared" si="180"/>
        <v>12853.619465999998</v>
      </c>
      <c r="V380" s="42">
        <v>0</v>
      </c>
      <c r="W380" s="28">
        <f t="shared" si="181"/>
        <v>0</v>
      </c>
      <c r="X380" s="29">
        <f t="shared" si="182"/>
        <v>12853.619465999998</v>
      </c>
      <c r="Y380" s="29">
        <f t="shared" si="185"/>
        <v>12900</v>
      </c>
      <c r="Z380" s="29">
        <f t="shared" si="173"/>
        <v>15480</v>
      </c>
      <c r="AA380" s="23">
        <v>360</v>
      </c>
      <c r="AB380" s="28">
        <f t="shared" si="198"/>
        <v>18.399999999999999</v>
      </c>
      <c r="AC380" s="34"/>
      <c r="AD380" s="28">
        <f t="shared" si="165"/>
        <v>6623.9999999999991</v>
      </c>
      <c r="AE380" s="42">
        <v>0.27100000000000002</v>
      </c>
      <c r="AF380" s="28">
        <f t="shared" si="166"/>
        <v>1795.1039999999998</v>
      </c>
      <c r="AG380" s="42">
        <v>0</v>
      </c>
      <c r="AH380" s="28">
        <f t="shared" si="167"/>
        <v>0</v>
      </c>
      <c r="AI380" s="28">
        <f t="shared" si="168"/>
        <v>8419.1039999999994</v>
      </c>
      <c r="AJ380" s="28">
        <v>0</v>
      </c>
      <c r="AK380" s="42">
        <v>0.03</v>
      </c>
      <c r="AL380" s="28">
        <f t="shared" si="183"/>
        <v>252.57311999999996</v>
      </c>
      <c r="AM380" s="28">
        <f t="shared" si="184"/>
        <v>8671.6771199999985</v>
      </c>
      <c r="AN380" s="42">
        <v>0</v>
      </c>
      <c r="AO380" s="28">
        <f t="shared" si="169"/>
        <v>0</v>
      </c>
      <c r="AP380" s="28">
        <f t="shared" si="170"/>
        <v>8671.6771199999985</v>
      </c>
      <c r="AQ380" s="28">
        <f t="shared" si="186"/>
        <v>8700</v>
      </c>
      <c r="AR380" s="30" t="s">
        <v>59</v>
      </c>
      <c r="AS380" s="23"/>
      <c r="AT380" s="28"/>
      <c r="AU380" s="34"/>
      <c r="AV380" s="34"/>
      <c r="AW380" s="42"/>
      <c r="AX380" s="34"/>
      <c r="AY380" s="43"/>
      <c r="AZ380" s="34"/>
      <c r="BA380" s="34"/>
      <c r="BB380" s="34"/>
      <c r="BC380" s="42"/>
      <c r="BD380" s="34"/>
      <c r="BE380" s="34"/>
      <c r="BF380" s="43"/>
      <c r="BG380" s="34"/>
      <c r="BH380" s="34"/>
      <c r="BI380" s="120"/>
      <c r="BJ380" s="28">
        <f t="shared" si="174"/>
        <v>10440</v>
      </c>
    </row>
    <row r="381" spans="1:62" s="46" customFormat="1" ht="15" x14ac:dyDescent="0.25">
      <c r="A381" s="103">
        <v>363</v>
      </c>
      <c r="B381" s="51" t="s">
        <v>192</v>
      </c>
      <c r="C381" s="21" t="s">
        <v>61</v>
      </c>
      <c r="D381" s="21" t="s">
        <v>63</v>
      </c>
      <c r="E381" s="21">
        <v>123</v>
      </c>
      <c r="F381" s="23">
        <v>0</v>
      </c>
      <c r="G381" s="47">
        <f t="shared" si="162"/>
        <v>123</v>
      </c>
      <c r="H381" s="50">
        <f t="shared" si="172"/>
        <v>123</v>
      </c>
      <c r="I381" s="28">
        <f t="shared" si="197"/>
        <v>289.78750000000002</v>
      </c>
      <c r="J381" s="28">
        <f t="shared" si="171"/>
        <v>35643.862500000003</v>
      </c>
      <c r="K381" s="41">
        <v>15</v>
      </c>
      <c r="L381" s="28">
        <f t="shared" si="175"/>
        <v>2376.2575000000002</v>
      </c>
      <c r="M381" s="28">
        <v>657.17</v>
      </c>
      <c r="N381" s="42">
        <v>0.25</v>
      </c>
      <c r="O381" s="28">
        <f t="shared" si="176"/>
        <v>758.35687500000006</v>
      </c>
      <c r="P381" s="42">
        <v>1.54</v>
      </c>
      <c r="Q381" s="28">
        <f t="shared" si="177"/>
        <v>4671.4783500000003</v>
      </c>
      <c r="R381" s="28">
        <f t="shared" si="178"/>
        <v>8463.2627250000005</v>
      </c>
      <c r="S381" s="42">
        <v>0.03</v>
      </c>
      <c r="T381" s="28">
        <f t="shared" si="179"/>
        <v>253.89788175000001</v>
      </c>
      <c r="U381" s="28">
        <f t="shared" si="180"/>
        <v>8717.1606067499997</v>
      </c>
      <c r="V381" s="42">
        <v>0</v>
      </c>
      <c r="W381" s="28">
        <f t="shared" si="181"/>
        <v>0</v>
      </c>
      <c r="X381" s="29">
        <f t="shared" si="182"/>
        <v>8717.1606067499997</v>
      </c>
      <c r="Y381" s="29">
        <f t="shared" si="185"/>
        <v>8700</v>
      </c>
      <c r="Z381" s="29">
        <f t="shared" si="173"/>
        <v>10440</v>
      </c>
      <c r="AA381" s="23">
        <v>0</v>
      </c>
      <c r="AB381" s="28">
        <f t="shared" si="198"/>
        <v>18.399999999999999</v>
      </c>
      <c r="AC381" s="34"/>
      <c r="AD381" s="28">
        <f t="shared" si="165"/>
        <v>0</v>
      </c>
      <c r="AE381" s="42">
        <v>0.27100000000000002</v>
      </c>
      <c r="AF381" s="28">
        <f t="shared" si="166"/>
        <v>0</v>
      </c>
      <c r="AG381" s="42">
        <v>0</v>
      </c>
      <c r="AH381" s="28">
        <f t="shared" si="167"/>
        <v>0</v>
      </c>
      <c r="AI381" s="28">
        <f t="shared" si="168"/>
        <v>0</v>
      </c>
      <c r="AJ381" s="28">
        <v>0</v>
      </c>
      <c r="AK381" s="42">
        <v>0.03</v>
      </c>
      <c r="AL381" s="28">
        <f t="shared" si="183"/>
        <v>0</v>
      </c>
      <c r="AM381" s="28">
        <f t="shared" si="184"/>
        <v>0</v>
      </c>
      <c r="AN381" s="42">
        <v>0</v>
      </c>
      <c r="AO381" s="28">
        <f t="shared" si="169"/>
        <v>0</v>
      </c>
      <c r="AP381" s="28">
        <f t="shared" si="170"/>
        <v>0</v>
      </c>
      <c r="AQ381" s="28">
        <f t="shared" si="186"/>
        <v>0</v>
      </c>
      <c r="AR381" s="30" t="s">
        <v>59</v>
      </c>
      <c r="AS381" s="23"/>
      <c r="AT381" s="28"/>
      <c r="AU381" s="34"/>
      <c r="AV381" s="34"/>
      <c r="AW381" s="42"/>
      <c r="AX381" s="34"/>
      <c r="AY381" s="43"/>
      <c r="AZ381" s="34"/>
      <c r="BA381" s="34"/>
      <c r="BB381" s="34"/>
      <c r="BC381" s="42"/>
      <c r="BD381" s="34"/>
      <c r="BE381" s="34"/>
      <c r="BF381" s="43"/>
      <c r="BG381" s="34"/>
      <c r="BH381" s="34"/>
      <c r="BI381" s="120"/>
      <c r="BJ381" s="28">
        <f t="shared" si="174"/>
        <v>0</v>
      </c>
    </row>
    <row r="382" spans="1:62" s="46" customFormat="1" ht="15" x14ac:dyDescent="0.25">
      <c r="A382" s="103">
        <v>364</v>
      </c>
      <c r="B382" s="51" t="s">
        <v>192</v>
      </c>
      <c r="C382" s="21" t="s">
        <v>61</v>
      </c>
      <c r="D382" s="22">
        <v>6</v>
      </c>
      <c r="E382" s="21">
        <v>101</v>
      </c>
      <c r="F382" s="23">
        <v>0</v>
      </c>
      <c r="G382" s="47">
        <f t="shared" si="162"/>
        <v>101</v>
      </c>
      <c r="H382" s="50">
        <f t="shared" si="172"/>
        <v>101</v>
      </c>
      <c r="I382" s="28">
        <f t="shared" si="197"/>
        <v>289.78750000000002</v>
      </c>
      <c r="J382" s="28">
        <f t="shared" si="171"/>
        <v>29268.537500000002</v>
      </c>
      <c r="K382" s="41">
        <v>15</v>
      </c>
      <c r="L382" s="28">
        <f t="shared" si="175"/>
        <v>1951.2358333333334</v>
      </c>
      <c r="M382" s="28">
        <v>657.17</v>
      </c>
      <c r="N382" s="42">
        <v>0.25</v>
      </c>
      <c r="O382" s="28">
        <f t="shared" si="176"/>
        <v>652.10145833333331</v>
      </c>
      <c r="P382" s="42">
        <v>1.54</v>
      </c>
      <c r="Q382" s="28">
        <f t="shared" si="177"/>
        <v>4016.9449833333333</v>
      </c>
      <c r="R382" s="28">
        <f t="shared" si="178"/>
        <v>7277.4522749999996</v>
      </c>
      <c r="S382" s="42">
        <v>0.03</v>
      </c>
      <c r="T382" s="28">
        <f t="shared" si="179"/>
        <v>218.32356824999999</v>
      </c>
      <c r="U382" s="28">
        <f t="shared" si="180"/>
        <v>7495.7758432499995</v>
      </c>
      <c r="V382" s="42">
        <v>0</v>
      </c>
      <c r="W382" s="28">
        <f t="shared" si="181"/>
        <v>0</v>
      </c>
      <c r="X382" s="29">
        <f t="shared" si="182"/>
        <v>7495.7758432499995</v>
      </c>
      <c r="Y382" s="29">
        <f t="shared" si="185"/>
        <v>7500</v>
      </c>
      <c r="Z382" s="29">
        <f t="shared" si="173"/>
        <v>9000</v>
      </c>
      <c r="AA382" s="23">
        <v>0</v>
      </c>
      <c r="AB382" s="28">
        <f t="shared" si="198"/>
        <v>18.399999999999999</v>
      </c>
      <c r="AC382" s="34"/>
      <c r="AD382" s="28">
        <f t="shared" si="165"/>
        <v>0</v>
      </c>
      <c r="AE382" s="42">
        <v>0.27100000000000002</v>
      </c>
      <c r="AF382" s="28">
        <f t="shared" si="166"/>
        <v>0</v>
      </c>
      <c r="AG382" s="42">
        <v>0</v>
      </c>
      <c r="AH382" s="28">
        <f t="shared" si="167"/>
        <v>0</v>
      </c>
      <c r="AI382" s="28">
        <f t="shared" si="168"/>
        <v>0</v>
      </c>
      <c r="AJ382" s="28">
        <v>0</v>
      </c>
      <c r="AK382" s="42">
        <v>0.03</v>
      </c>
      <c r="AL382" s="28">
        <f t="shared" si="183"/>
        <v>0</v>
      </c>
      <c r="AM382" s="28">
        <f t="shared" si="184"/>
        <v>0</v>
      </c>
      <c r="AN382" s="42">
        <v>0</v>
      </c>
      <c r="AO382" s="28">
        <f t="shared" si="169"/>
        <v>0</v>
      </c>
      <c r="AP382" s="28">
        <f t="shared" si="170"/>
        <v>0</v>
      </c>
      <c r="AQ382" s="28">
        <f t="shared" si="186"/>
        <v>0</v>
      </c>
      <c r="AR382" s="30" t="s">
        <v>59</v>
      </c>
      <c r="AS382" s="23"/>
      <c r="AT382" s="28"/>
      <c r="AU382" s="34"/>
      <c r="AV382" s="34"/>
      <c r="AW382" s="42"/>
      <c r="AX382" s="34"/>
      <c r="AY382" s="43"/>
      <c r="AZ382" s="34"/>
      <c r="BA382" s="34"/>
      <c r="BB382" s="34"/>
      <c r="BC382" s="42"/>
      <c r="BD382" s="34"/>
      <c r="BE382" s="34"/>
      <c r="BF382" s="43"/>
      <c r="BG382" s="34"/>
      <c r="BH382" s="34"/>
      <c r="BI382" s="120"/>
      <c r="BJ382" s="28">
        <f t="shared" si="174"/>
        <v>0</v>
      </c>
    </row>
    <row r="383" spans="1:62" s="46" customFormat="1" ht="15" x14ac:dyDescent="0.25">
      <c r="A383" s="103">
        <v>365</v>
      </c>
      <c r="B383" s="51" t="s">
        <v>193</v>
      </c>
      <c r="C383" s="21" t="s">
        <v>58</v>
      </c>
      <c r="D383" s="22">
        <v>2</v>
      </c>
      <c r="E383" s="21">
        <v>194</v>
      </c>
      <c r="F383" s="23">
        <v>440</v>
      </c>
      <c r="G383" s="47">
        <f t="shared" si="162"/>
        <v>634</v>
      </c>
      <c r="H383" s="50">
        <f t="shared" si="172"/>
        <v>194</v>
      </c>
      <c r="I383" s="28">
        <f t="shared" si="197"/>
        <v>289.78750000000002</v>
      </c>
      <c r="J383" s="28">
        <f t="shared" si="171"/>
        <v>56218.775000000001</v>
      </c>
      <c r="K383" s="41">
        <v>15</v>
      </c>
      <c r="L383" s="28">
        <f t="shared" si="175"/>
        <v>3747.9183333333335</v>
      </c>
      <c r="M383" s="28">
        <v>1407.85</v>
      </c>
      <c r="N383" s="42">
        <v>0.25</v>
      </c>
      <c r="O383" s="28">
        <f t="shared" si="176"/>
        <v>1288.9420833333334</v>
      </c>
      <c r="P383" s="42">
        <v>1.54</v>
      </c>
      <c r="Q383" s="28">
        <f t="shared" si="177"/>
        <v>7939.8832333333339</v>
      </c>
      <c r="R383" s="28">
        <f t="shared" si="178"/>
        <v>14384.593650000001</v>
      </c>
      <c r="S383" s="42">
        <v>0.03</v>
      </c>
      <c r="T383" s="28">
        <f t="shared" si="179"/>
        <v>431.53780949999998</v>
      </c>
      <c r="U383" s="28">
        <f t="shared" si="180"/>
        <v>14816.1314595</v>
      </c>
      <c r="V383" s="42">
        <v>0</v>
      </c>
      <c r="W383" s="28">
        <f t="shared" si="181"/>
        <v>0</v>
      </c>
      <c r="X383" s="29">
        <f t="shared" si="182"/>
        <v>14816.1314595</v>
      </c>
      <c r="Y383" s="29">
        <f t="shared" si="185"/>
        <v>14800</v>
      </c>
      <c r="Z383" s="29">
        <f t="shared" si="173"/>
        <v>17760</v>
      </c>
      <c r="AA383" s="23">
        <v>440</v>
      </c>
      <c r="AB383" s="28">
        <f t="shared" si="198"/>
        <v>18.399999999999999</v>
      </c>
      <c r="AC383" s="34"/>
      <c r="AD383" s="28">
        <f t="shared" si="165"/>
        <v>8095.9999999999991</v>
      </c>
      <c r="AE383" s="42">
        <v>0.27100000000000002</v>
      </c>
      <c r="AF383" s="28">
        <f t="shared" si="166"/>
        <v>2194.0160000000001</v>
      </c>
      <c r="AG383" s="42">
        <v>0</v>
      </c>
      <c r="AH383" s="28">
        <f t="shared" si="167"/>
        <v>0</v>
      </c>
      <c r="AI383" s="28">
        <f t="shared" si="168"/>
        <v>10290.016</v>
      </c>
      <c r="AJ383" s="28">
        <v>0</v>
      </c>
      <c r="AK383" s="42">
        <v>0.03</v>
      </c>
      <c r="AL383" s="28">
        <f t="shared" si="183"/>
        <v>308.70047999999997</v>
      </c>
      <c r="AM383" s="28">
        <f t="shared" si="184"/>
        <v>10598.716479999999</v>
      </c>
      <c r="AN383" s="42">
        <v>0</v>
      </c>
      <c r="AO383" s="28">
        <f t="shared" si="169"/>
        <v>0</v>
      </c>
      <c r="AP383" s="28">
        <f t="shared" si="170"/>
        <v>10598.716479999999</v>
      </c>
      <c r="AQ383" s="28">
        <f t="shared" si="186"/>
        <v>10600</v>
      </c>
      <c r="AR383" s="30" t="s">
        <v>59</v>
      </c>
      <c r="AS383" s="23"/>
      <c r="AT383" s="28"/>
      <c r="AU383" s="34"/>
      <c r="AV383" s="34"/>
      <c r="AW383" s="42"/>
      <c r="AX383" s="34"/>
      <c r="AY383" s="43"/>
      <c r="AZ383" s="34"/>
      <c r="BA383" s="34"/>
      <c r="BB383" s="34"/>
      <c r="BC383" s="42"/>
      <c r="BD383" s="34"/>
      <c r="BE383" s="34"/>
      <c r="BF383" s="43"/>
      <c r="BG383" s="34"/>
      <c r="BH383" s="34"/>
      <c r="BI383" s="120"/>
      <c r="BJ383" s="28">
        <f t="shared" si="174"/>
        <v>12720</v>
      </c>
    </row>
    <row r="384" spans="1:62" s="46" customFormat="1" ht="15" x14ac:dyDescent="0.25">
      <c r="A384" s="103">
        <v>366</v>
      </c>
      <c r="B384" s="51" t="s">
        <v>193</v>
      </c>
      <c r="C384" s="21" t="s">
        <v>60</v>
      </c>
      <c r="D384" s="22">
        <v>2</v>
      </c>
      <c r="E384" s="21">
        <v>102</v>
      </c>
      <c r="F384" s="23">
        <v>208</v>
      </c>
      <c r="G384" s="47">
        <f t="shared" si="162"/>
        <v>310</v>
      </c>
      <c r="H384" s="50">
        <f t="shared" si="172"/>
        <v>102</v>
      </c>
      <c r="I384" s="28">
        <f t="shared" si="197"/>
        <v>289.78750000000002</v>
      </c>
      <c r="J384" s="28">
        <f t="shared" si="171"/>
        <v>29558.325000000001</v>
      </c>
      <c r="K384" s="41">
        <v>15</v>
      </c>
      <c r="L384" s="28">
        <f t="shared" si="175"/>
        <v>1970.5550000000001</v>
      </c>
      <c r="M384" s="28">
        <v>1355.71</v>
      </c>
      <c r="N384" s="42">
        <v>0.25</v>
      </c>
      <c r="O384" s="28">
        <f t="shared" si="176"/>
        <v>831.56625000000008</v>
      </c>
      <c r="P384" s="42">
        <v>1.54</v>
      </c>
      <c r="Q384" s="28">
        <f t="shared" si="177"/>
        <v>5122.4481000000005</v>
      </c>
      <c r="R384" s="28">
        <f t="shared" si="178"/>
        <v>9280.2793500000007</v>
      </c>
      <c r="S384" s="42">
        <v>0.03</v>
      </c>
      <c r="T384" s="28">
        <f t="shared" si="179"/>
        <v>278.40838050000002</v>
      </c>
      <c r="U384" s="28">
        <f t="shared" si="180"/>
        <v>9558.6877305000016</v>
      </c>
      <c r="V384" s="42">
        <v>0</v>
      </c>
      <c r="W384" s="28">
        <f t="shared" si="181"/>
        <v>0</v>
      </c>
      <c r="X384" s="29">
        <f t="shared" si="182"/>
        <v>9558.6877305000016</v>
      </c>
      <c r="Y384" s="29">
        <f t="shared" si="185"/>
        <v>9600</v>
      </c>
      <c r="Z384" s="29">
        <f t="shared" si="173"/>
        <v>11520</v>
      </c>
      <c r="AA384" s="23">
        <v>208</v>
      </c>
      <c r="AB384" s="28">
        <f t="shared" si="198"/>
        <v>18.399999999999999</v>
      </c>
      <c r="AC384" s="34"/>
      <c r="AD384" s="28">
        <f t="shared" si="165"/>
        <v>3827.2</v>
      </c>
      <c r="AE384" s="42">
        <v>0.27100000000000002</v>
      </c>
      <c r="AF384" s="28">
        <f t="shared" si="166"/>
        <v>1037.1712</v>
      </c>
      <c r="AG384" s="42">
        <v>0</v>
      </c>
      <c r="AH384" s="28">
        <f t="shared" si="167"/>
        <v>0</v>
      </c>
      <c r="AI384" s="28">
        <f t="shared" si="168"/>
        <v>4864.3711999999996</v>
      </c>
      <c r="AJ384" s="28">
        <v>0</v>
      </c>
      <c r="AK384" s="42">
        <v>0.03</v>
      </c>
      <c r="AL384" s="28">
        <f t="shared" si="183"/>
        <v>145.93113599999998</v>
      </c>
      <c r="AM384" s="28">
        <f t="shared" si="184"/>
        <v>5010.3023359999997</v>
      </c>
      <c r="AN384" s="42">
        <v>0</v>
      </c>
      <c r="AO384" s="28">
        <f t="shared" si="169"/>
        <v>0</v>
      </c>
      <c r="AP384" s="28">
        <f t="shared" si="170"/>
        <v>5010.3023359999997</v>
      </c>
      <c r="AQ384" s="28">
        <f t="shared" si="186"/>
        <v>5000</v>
      </c>
      <c r="AR384" s="30" t="s">
        <v>59</v>
      </c>
      <c r="AS384" s="23"/>
      <c r="AT384" s="28"/>
      <c r="AU384" s="34"/>
      <c r="AV384" s="34"/>
      <c r="AW384" s="42"/>
      <c r="AX384" s="34"/>
      <c r="AY384" s="43"/>
      <c r="AZ384" s="34"/>
      <c r="BA384" s="34"/>
      <c r="BB384" s="34"/>
      <c r="BC384" s="42"/>
      <c r="BD384" s="34"/>
      <c r="BE384" s="34"/>
      <c r="BF384" s="43"/>
      <c r="BG384" s="34"/>
      <c r="BH384" s="34"/>
      <c r="BI384" s="120"/>
      <c r="BJ384" s="28">
        <f t="shared" si="174"/>
        <v>6000</v>
      </c>
    </row>
    <row r="385" spans="1:62" s="46" customFormat="1" ht="15" x14ac:dyDescent="0.25">
      <c r="A385" s="103">
        <v>367</v>
      </c>
      <c r="B385" s="51" t="s">
        <v>193</v>
      </c>
      <c r="C385" s="21" t="s">
        <v>61</v>
      </c>
      <c r="D385" s="21" t="s">
        <v>73</v>
      </c>
      <c r="E385" s="21">
        <v>126</v>
      </c>
      <c r="F385" s="23">
        <v>192</v>
      </c>
      <c r="G385" s="47">
        <f t="shared" si="162"/>
        <v>318</v>
      </c>
      <c r="H385" s="50">
        <f t="shared" si="172"/>
        <v>126</v>
      </c>
      <c r="I385" s="28">
        <f t="shared" si="197"/>
        <v>289.78750000000002</v>
      </c>
      <c r="J385" s="28">
        <f t="shared" si="171"/>
        <v>36513.225000000006</v>
      </c>
      <c r="K385" s="41">
        <v>15</v>
      </c>
      <c r="L385" s="28">
        <f t="shared" si="175"/>
        <v>2434.2150000000006</v>
      </c>
      <c r="M385" s="28">
        <v>1329.64</v>
      </c>
      <c r="N385" s="42">
        <v>0.25</v>
      </c>
      <c r="O385" s="28">
        <f t="shared" si="176"/>
        <v>940.96375000000012</v>
      </c>
      <c r="P385" s="42">
        <v>1.54</v>
      </c>
      <c r="Q385" s="28">
        <f t="shared" si="177"/>
        <v>5796.3367000000007</v>
      </c>
      <c r="R385" s="28">
        <f t="shared" si="178"/>
        <v>10501.155450000002</v>
      </c>
      <c r="S385" s="42">
        <v>0.03</v>
      </c>
      <c r="T385" s="28">
        <f t="shared" si="179"/>
        <v>315.03466350000002</v>
      </c>
      <c r="U385" s="28">
        <f t="shared" si="180"/>
        <v>10816.190113500003</v>
      </c>
      <c r="V385" s="42">
        <v>0</v>
      </c>
      <c r="W385" s="28">
        <f t="shared" si="181"/>
        <v>0</v>
      </c>
      <c r="X385" s="29">
        <f t="shared" si="182"/>
        <v>10816.190113500003</v>
      </c>
      <c r="Y385" s="29">
        <f t="shared" si="185"/>
        <v>10800</v>
      </c>
      <c r="Z385" s="29">
        <f t="shared" si="173"/>
        <v>12960</v>
      </c>
      <c r="AA385" s="23">
        <v>192</v>
      </c>
      <c r="AB385" s="28">
        <f t="shared" si="198"/>
        <v>18.399999999999999</v>
      </c>
      <c r="AC385" s="34"/>
      <c r="AD385" s="28">
        <f t="shared" si="165"/>
        <v>3532.7999999999997</v>
      </c>
      <c r="AE385" s="42">
        <v>0.27100000000000002</v>
      </c>
      <c r="AF385" s="28">
        <f t="shared" si="166"/>
        <v>957.38879999999995</v>
      </c>
      <c r="AG385" s="42">
        <v>0</v>
      </c>
      <c r="AH385" s="28">
        <f t="shared" si="167"/>
        <v>0</v>
      </c>
      <c r="AI385" s="28">
        <f t="shared" si="168"/>
        <v>4490.1887999999999</v>
      </c>
      <c r="AJ385" s="28">
        <v>0</v>
      </c>
      <c r="AK385" s="42">
        <v>0.03</v>
      </c>
      <c r="AL385" s="28">
        <f t="shared" si="183"/>
        <v>134.70566399999998</v>
      </c>
      <c r="AM385" s="28">
        <f t="shared" si="184"/>
        <v>4624.894464</v>
      </c>
      <c r="AN385" s="42">
        <v>0</v>
      </c>
      <c r="AO385" s="28">
        <f t="shared" si="169"/>
        <v>0</v>
      </c>
      <c r="AP385" s="28">
        <f t="shared" si="170"/>
        <v>4624.894464</v>
      </c>
      <c r="AQ385" s="28">
        <f t="shared" si="186"/>
        <v>4600</v>
      </c>
      <c r="AR385" s="30" t="s">
        <v>59</v>
      </c>
      <c r="AS385" s="23"/>
      <c r="AT385" s="28"/>
      <c r="AU385" s="34"/>
      <c r="AV385" s="34"/>
      <c r="AW385" s="42"/>
      <c r="AX385" s="34"/>
      <c r="AY385" s="43"/>
      <c r="AZ385" s="34"/>
      <c r="BA385" s="34"/>
      <c r="BB385" s="34"/>
      <c r="BC385" s="42"/>
      <c r="BD385" s="34"/>
      <c r="BE385" s="34"/>
      <c r="BF385" s="43"/>
      <c r="BG385" s="34"/>
      <c r="BH385" s="34"/>
      <c r="BI385" s="120"/>
      <c r="BJ385" s="28">
        <f t="shared" si="174"/>
        <v>5520</v>
      </c>
    </row>
    <row r="386" spans="1:62" s="46" customFormat="1" ht="15" x14ac:dyDescent="0.25">
      <c r="A386" s="103">
        <v>368</v>
      </c>
      <c r="B386" s="51" t="s">
        <v>193</v>
      </c>
      <c r="C386" s="21" t="s">
        <v>61</v>
      </c>
      <c r="D386" s="21" t="s">
        <v>74</v>
      </c>
      <c r="E386" s="21">
        <v>119</v>
      </c>
      <c r="F386" s="23">
        <v>200</v>
      </c>
      <c r="G386" s="47">
        <f t="shared" si="162"/>
        <v>319</v>
      </c>
      <c r="H386" s="50">
        <f t="shared" si="172"/>
        <v>119</v>
      </c>
      <c r="I386" s="28">
        <f t="shared" si="197"/>
        <v>289.78750000000002</v>
      </c>
      <c r="J386" s="28">
        <f t="shared" si="171"/>
        <v>34484.712500000001</v>
      </c>
      <c r="K386" s="41">
        <v>15</v>
      </c>
      <c r="L386" s="28">
        <f t="shared" si="175"/>
        <v>2298.9808333333335</v>
      </c>
      <c r="M386" s="28">
        <v>1355.71</v>
      </c>
      <c r="N386" s="42">
        <v>0.25</v>
      </c>
      <c r="O386" s="28">
        <f t="shared" si="176"/>
        <v>913.67270833333339</v>
      </c>
      <c r="P386" s="42">
        <v>1.54</v>
      </c>
      <c r="Q386" s="28">
        <f t="shared" si="177"/>
        <v>5628.223883333334</v>
      </c>
      <c r="R386" s="28">
        <f t="shared" si="178"/>
        <v>10196.587425000002</v>
      </c>
      <c r="S386" s="42">
        <v>0.03</v>
      </c>
      <c r="T386" s="28">
        <f t="shared" si="179"/>
        <v>305.89762275000004</v>
      </c>
      <c r="U386" s="28">
        <f t="shared" si="180"/>
        <v>10502.485047750002</v>
      </c>
      <c r="V386" s="42">
        <v>0</v>
      </c>
      <c r="W386" s="28">
        <f t="shared" si="181"/>
        <v>0</v>
      </c>
      <c r="X386" s="29">
        <f t="shared" si="182"/>
        <v>10502.485047750002</v>
      </c>
      <c r="Y386" s="29">
        <f t="shared" si="185"/>
        <v>10500</v>
      </c>
      <c r="Z386" s="29">
        <f t="shared" si="173"/>
        <v>12600</v>
      </c>
      <c r="AA386" s="23">
        <v>200</v>
      </c>
      <c r="AB386" s="28">
        <f t="shared" si="198"/>
        <v>18.399999999999999</v>
      </c>
      <c r="AC386" s="34"/>
      <c r="AD386" s="28">
        <f t="shared" si="165"/>
        <v>3679.9999999999995</v>
      </c>
      <c r="AE386" s="42">
        <v>0.27100000000000002</v>
      </c>
      <c r="AF386" s="28">
        <f t="shared" si="166"/>
        <v>997.28</v>
      </c>
      <c r="AG386" s="42">
        <v>0</v>
      </c>
      <c r="AH386" s="28">
        <f t="shared" si="167"/>
        <v>0</v>
      </c>
      <c r="AI386" s="28">
        <f t="shared" si="168"/>
        <v>4677.28</v>
      </c>
      <c r="AJ386" s="28">
        <v>0</v>
      </c>
      <c r="AK386" s="42">
        <v>0.03</v>
      </c>
      <c r="AL386" s="28">
        <f t="shared" si="183"/>
        <v>140.3184</v>
      </c>
      <c r="AM386" s="28">
        <f t="shared" si="184"/>
        <v>4817.5983999999999</v>
      </c>
      <c r="AN386" s="42">
        <v>0</v>
      </c>
      <c r="AO386" s="28">
        <f t="shared" si="169"/>
        <v>0</v>
      </c>
      <c r="AP386" s="28">
        <f t="shared" si="170"/>
        <v>4817.5983999999999</v>
      </c>
      <c r="AQ386" s="28">
        <f t="shared" si="186"/>
        <v>4800</v>
      </c>
      <c r="AR386" s="30" t="s">
        <v>59</v>
      </c>
      <c r="AS386" s="23"/>
      <c r="AT386" s="28"/>
      <c r="AU386" s="34"/>
      <c r="AV386" s="34"/>
      <c r="AW386" s="42"/>
      <c r="AX386" s="34"/>
      <c r="AY386" s="43"/>
      <c r="AZ386" s="34"/>
      <c r="BA386" s="34"/>
      <c r="BB386" s="34"/>
      <c r="BC386" s="42"/>
      <c r="BD386" s="34"/>
      <c r="BE386" s="34"/>
      <c r="BF386" s="43"/>
      <c r="BG386" s="34"/>
      <c r="BH386" s="34"/>
      <c r="BI386" s="120"/>
      <c r="BJ386" s="28">
        <f t="shared" si="174"/>
        <v>5760</v>
      </c>
    </row>
    <row r="387" spans="1:62" s="46" customFormat="1" ht="15" x14ac:dyDescent="0.25">
      <c r="A387" s="103">
        <v>369</v>
      </c>
      <c r="B387" s="51" t="s">
        <v>194</v>
      </c>
      <c r="C387" s="21" t="s">
        <v>58</v>
      </c>
      <c r="D387" s="22">
        <v>2</v>
      </c>
      <c r="E387" s="21">
        <v>248</v>
      </c>
      <c r="F387" s="23">
        <v>240</v>
      </c>
      <c r="G387" s="47">
        <f t="shared" ref="G387:G491" si="199">E387+F387</f>
        <v>488</v>
      </c>
      <c r="H387" s="50">
        <f t="shared" si="172"/>
        <v>248</v>
      </c>
      <c r="I387" s="28">
        <f t="shared" si="197"/>
        <v>289.78750000000002</v>
      </c>
      <c r="J387" s="28">
        <f t="shared" si="171"/>
        <v>71867.3</v>
      </c>
      <c r="K387" s="41">
        <v>15</v>
      </c>
      <c r="L387" s="28">
        <f t="shared" si="175"/>
        <v>4791.1533333333336</v>
      </c>
      <c r="M387" s="28">
        <v>1355.71</v>
      </c>
      <c r="N387" s="42">
        <v>0.25</v>
      </c>
      <c r="O387" s="28">
        <f t="shared" si="176"/>
        <v>1536.7158333333334</v>
      </c>
      <c r="P387" s="42">
        <v>1.54</v>
      </c>
      <c r="Q387" s="28">
        <f t="shared" si="177"/>
        <v>9466.1695333333337</v>
      </c>
      <c r="R387" s="28">
        <f t="shared" si="178"/>
        <v>17149.7487</v>
      </c>
      <c r="S387" s="42">
        <v>0.03</v>
      </c>
      <c r="T387" s="28">
        <f t="shared" si="179"/>
        <v>514.49246099999993</v>
      </c>
      <c r="U387" s="28">
        <f t="shared" si="180"/>
        <v>17664.241161000002</v>
      </c>
      <c r="V387" s="42">
        <v>0</v>
      </c>
      <c r="W387" s="28">
        <f t="shared" si="181"/>
        <v>0</v>
      </c>
      <c r="X387" s="29">
        <f t="shared" si="182"/>
        <v>17664.241161000002</v>
      </c>
      <c r="Y387" s="29">
        <f t="shared" si="185"/>
        <v>17700</v>
      </c>
      <c r="Z387" s="29">
        <f t="shared" si="173"/>
        <v>21240</v>
      </c>
      <c r="AA387" s="23">
        <v>240</v>
      </c>
      <c r="AB387" s="28">
        <f t="shared" si="198"/>
        <v>18.399999999999999</v>
      </c>
      <c r="AC387" s="34"/>
      <c r="AD387" s="28">
        <f t="shared" si="165"/>
        <v>4416</v>
      </c>
      <c r="AE387" s="42">
        <v>0.27100000000000002</v>
      </c>
      <c r="AF387" s="28">
        <f t="shared" si="166"/>
        <v>1196.7360000000001</v>
      </c>
      <c r="AG387" s="42">
        <v>0</v>
      </c>
      <c r="AH387" s="28">
        <f t="shared" si="167"/>
        <v>0</v>
      </c>
      <c r="AI387" s="28">
        <f t="shared" si="168"/>
        <v>5612.7359999999999</v>
      </c>
      <c r="AJ387" s="28">
        <v>0</v>
      </c>
      <c r="AK387" s="42">
        <v>0.03</v>
      </c>
      <c r="AL387" s="28">
        <f t="shared" si="183"/>
        <v>168.38208</v>
      </c>
      <c r="AM387" s="28">
        <f t="shared" si="184"/>
        <v>5781.1180800000002</v>
      </c>
      <c r="AN387" s="42">
        <v>0</v>
      </c>
      <c r="AO387" s="28">
        <f t="shared" si="169"/>
        <v>0</v>
      </c>
      <c r="AP387" s="28">
        <f t="shared" si="170"/>
        <v>5781.1180800000002</v>
      </c>
      <c r="AQ387" s="28">
        <f t="shared" si="186"/>
        <v>5800</v>
      </c>
      <c r="AR387" s="30" t="s">
        <v>59</v>
      </c>
      <c r="AS387" s="23"/>
      <c r="AT387" s="28"/>
      <c r="AU387" s="34"/>
      <c r="AV387" s="34"/>
      <c r="AW387" s="42"/>
      <c r="AX387" s="34"/>
      <c r="AY387" s="43"/>
      <c r="AZ387" s="34"/>
      <c r="BA387" s="34"/>
      <c r="BB387" s="34"/>
      <c r="BC387" s="42"/>
      <c r="BD387" s="34"/>
      <c r="BE387" s="34"/>
      <c r="BF387" s="43"/>
      <c r="BG387" s="34"/>
      <c r="BH387" s="34"/>
      <c r="BI387" s="120"/>
      <c r="BJ387" s="28">
        <f t="shared" si="174"/>
        <v>6960</v>
      </c>
    </row>
    <row r="388" spans="1:62" s="46" customFormat="1" ht="15" x14ac:dyDescent="0.25">
      <c r="A388" s="103">
        <v>370</v>
      </c>
      <c r="B388" s="51" t="s">
        <v>194</v>
      </c>
      <c r="C388" s="21" t="s">
        <v>60</v>
      </c>
      <c r="D388" s="22">
        <v>2</v>
      </c>
      <c r="E388" s="21">
        <v>136</v>
      </c>
      <c r="F388" s="23">
        <v>120</v>
      </c>
      <c r="G388" s="47">
        <f t="shared" si="199"/>
        <v>256</v>
      </c>
      <c r="H388" s="50">
        <f t="shared" si="172"/>
        <v>136</v>
      </c>
      <c r="I388" s="28">
        <f t="shared" si="197"/>
        <v>289.78750000000002</v>
      </c>
      <c r="J388" s="28">
        <f t="shared" si="171"/>
        <v>39411.100000000006</v>
      </c>
      <c r="K388" s="41">
        <v>15</v>
      </c>
      <c r="L388" s="28">
        <f t="shared" si="175"/>
        <v>2627.4066666666672</v>
      </c>
      <c r="M388" s="28">
        <v>1329.64</v>
      </c>
      <c r="N388" s="42">
        <v>0.25</v>
      </c>
      <c r="O388" s="28">
        <f t="shared" si="176"/>
        <v>989.26166666666677</v>
      </c>
      <c r="P388" s="42">
        <v>1.54</v>
      </c>
      <c r="Q388" s="28">
        <f t="shared" si="177"/>
        <v>6093.8518666666678</v>
      </c>
      <c r="R388" s="28">
        <f t="shared" si="178"/>
        <v>11040.160200000002</v>
      </c>
      <c r="S388" s="42">
        <v>0.03</v>
      </c>
      <c r="T388" s="28">
        <f t="shared" si="179"/>
        <v>331.20480600000008</v>
      </c>
      <c r="U388" s="28">
        <f t="shared" si="180"/>
        <v>11371.365006000002</v>
      </c>
      <c r="V388" s="42">
        <v>0</v>
      </c>
      <c r="W388" s="28">
        <f t="shared" si="181"/>
        <v>0</v>
      </c>
      <c r="X388" s="29">
        <f t="shared" si="182"/>
        <v>11371.365006000002</v>
      </c>
      <c r="Y388" s="29">
        <f t="shared" si="185"/>
        <v>11400</v>
      </c>
      <c r="Z388" s="29">
        <f t="shared" si="173"/>
        <v>13680</v>
      </c>
      <c r="AA388" s="23">
        <v>120</v>
      </c>
      <c r="AB388" s="28">
        <f t="shared" si="198"/>
        <v>18.399999999999999</v>
      </c>
      <c r="AC388" s="34"/>
      <c r="AD388" s="28">
        <f t="shared" si="165"/>
        <v>2208</v>
      </c>
      <c r="AE388" s="42">
        <v>0.27100000000000002</v>
      </c>
      <c r="AF388" s="28">
        <f t="shared" si="166"/>
        <v>598.36800000000005</v>
      </c>
      <c r="AG388" s="42">
        <v>0</v>
      </c>
      <c r="AH388" s="28">
        <f t="shared" si="167"/>
        <v>0</v>
      </c>
      <c r="AI388" s="28">
        <f t="shared" si="168"/>
        <v>2806.3679999999999</v>
      </c>
      <c r="AJ388" s="28">
        <v>0</v>
      </c>
      <c r="AK388" s="42">
        <v>0.03</v>
      </c>
      <c r="AL388" s="28">
        <f t="shared" si="183"/>
        <v>84.191040000000001</v>
      </c>
      <c r="AM388" s="28">
        <f t="shared" si="184"/>
        <v>2890.5590400000001</v>
      </c>
      <c r="AN388" s="42">
        <v>0</v>
      </c>
      <c r="AO388" s="28">
        <f t="shared" si="169"/>
        <v>0</v>
      </c>
      <c r="AP388" s="28">
        <f t="shared" si="170"/>
        <v>2890.5590400000001</v>
      </c>
      <c r="AQ388" s="28">
        <f t="shared" si="186"/>
        <v>2900</v>
      </c>
      <c r="AR388" s="30" t="s">
        <v>59</v>
      </c>
      <c r="AS388" s="23"/>
      <c r="AT388" s="28"/>
      <c r="AU388" s="34"/>
      <c r="AV388" s="34"/>
      <c r="AW388" s="42"/>
      <c r="AX388" s="34"/>
      <c r="AY388" s="43"/>
      <c r="AZ388" s="34"/>
      <c r="BA388" s="34"/>
      <c r="BB388" s="34"/>
      <c r="BC388" s="42"/>
      <c r="BD388" s="34"/>
      <c r="BE388" s="34"/>
      <c r="BF388" s="43"/>
      <c r="BG388" s="34"/>
      <c r="BH388" s="34"/>
      <c r="BI388" s="120"/>
      <c r="BJ388" s="28">
        <f t="shared" si="174"/>
        <v>3480</v>
      </c>
    </row>
    <row r="389" spans="1:62" s="46" customFormat="1" ht="15" x14ac:dyDescent="0.25">
      <c r="A389" s="103">
        <v>371</v>
      </c>
      <c r="B389" s="51" t="s">
        <v>194</v>
      </c>
      <c r="C389" s="21" t="s">
        <v>61</v>
      </c>
      <c r="D389" s="21" t="s">
        <v>73</v>
      </c>
      <c r="E389" s="21">
        <v>72</v>
      </c>
      <c r="F389" s="23">
        <v>184</v>
      </c>
      <c r="G389" s="47">
        <f t="shared" si="199"/>
        <v>256</v>
      </c>
      <c r="H389" s="50">
        <f t="shared" si="172"/>
        <v>72</v>
      </c>
      <c r="I389" s="28">
        <f t="shared" si="197"/>
        <v>289.78750000000002</v>
      </c>
      <c r="J389" s="28">
        <f t="shared" si="171"/>
        <v>20864.7</v>
      </c>
      <c r="K389" s="41">
        <v>15</v>
      </c>
      <c r="L389" s="28">
        <f t="shared" si="175"/>
        <v>1390.98</v>
      </c>
      <c r="M389" s="28">
        <v>1329.64</v>
      </c>
      <c r="N389" s="42">
        <v>0.25</v>
      </c>
      <c r="O389" s="28">
        <f t="shared" si="176"/>
        <v>680.15499999999997</v>
      </c>
      <c r="P389" s="42">
        <v>1.54</v>
      </c>
      <c r="Q389" s="28">
        <f t="shared" si="177"/>
        <v>4189.7547999999997</v>
      </c>
      <c r="R389" s="28">
        <f t="shared" si="178"/>
        <v>7590.5297999999993</v>
      </c>
      <c r="S389" s="42">
        <v>0.03</v>
      </c>
      <c r="T389" s="28">
        <f t="shared" si="179"/>
        <v>227.71589399999996</v>
      </c>
      <c r="U389" s="28">
        <f t="shared" si="180"/>
        <v>7818.2456939999993</v>
      </c>
      <c r="V389" s="42">
        <v>0</v>
      </c>
      <c r="W389" s="28">
        <f t="shared" si="181"/>
        <v>0</v>
      </c>
      <c r="X389" s="29">
        <f t="shared" si="182"/>
        <v>7818.2456939999993</v>
      </c>
      <c r="Y389" s="29">
        <f t="shared" si="185"/>
        <v>7800</v>
      </c>
      <c r="Z389" s="29">
        <f t="shared" si="173"/>
        <v>9360</v>
      </c>
      <c r="AA389" s="23">
        <v>184</v>
      </c>
      <c r="AB389" s="28">
        <f t="shared" si="198"/>
        <v>18.399999999999999</v>
      </c>
      <c r="AC389" s="34"/>
      <c r="AD389" s="28">
        <f t="shared" si="165"/>
        <v>3385.6</v>
      </c>
      <c r="AE389" s="42">
        <v>0.27100000000000002</v>
      </c>
      <c r="AF389" s="28">
        <f t="shared" si="166"/>
        <v>917.49760000000003</v>
      </c>
      <c r="AG389" s="42">
        <v>0</v>
      </c>
      <c r="AH389" s="28">
        <f t="shared" si="167"/>
        <v>0</v>
      </c>
      <c r="AI389" s="28">
        <f t="shared" si="168"/>
        <v>4303.0976000000001</v>
      </c>
      <c r="AJ389" s="28">
        <v>0</v>
      </c>
      <c r="AK389" s="42">
        <v>0.03</v>
      </c>
      <c r="AL389" s="28">
        <f t="shared" si="183"/>
        <v>129.092928</v>
      </c>
      <c r="AM389" s="28">
        <f t="shared" si="184"/>
        <v>4432.1905280000001</v>
      </c>
      <c r="AN389" s="42">
        <v>0</v>
      </c>
      <c r="AO389" s="28">
        <f t="shared" si="169"/>
        <v>0</v>
      </c>
      <c r="AP389" s="28">
        <f t="shared" si="170"/>
        <v>4432.1905280000001</v>
      </c>
      <c r="AQ389" s="28">
        <f t="shared" si="186"/>
        <v>4400</v>
      </c>
      <c r="AR389" s="30" t="s">
        <v>59</v>
      </c>
      <c r="AS389" s="23"/>
      <c r="AT389" s="28"/>
      <c r="AU389" s="34"/>
      <c r="AV389" s="34"/>
      <c r="AW389" s="42"/>
      <c r="AX389" s="34"/>
      <c r="AY389" s="43"/>
      <c r="AZ389" s="34"/>
      <c r="BA389" s="34"/>
      <c r="BB389" s="34"/>
      <c r="BC389" s="42"/>
      <c r="BD389" s="34"/>
      <c r="BE389" s="34"/>
      <c r="BF389" s="43"/>
      <c r="BG389" s="34"/>
      <c r="BH389" s="34"/>
      <c r="BI389" s="120"/>
      <c r="BJ389" s="28">
        <f t="shared" si="174"/>
        <v>5280</v>
      </c>
    </row>
    <row r="390" spans="1:62" s="46" customFormat="1" ht="15" x14ac:dyDescent="0.25">
      <c r="A390" s="103">
        <v>372</v>
      </c>
      <c r="B390" s="51" t="s">
        <v>194</v>
      </c>
      <c r="C390" s="21" t="s">
        <v>61</v>
      </c>
      <c r="D390" s="22">
        <v>5</v>
      </c>
      <c r="E390" s="21">
        <v>56</v>
      </c>
      <c r="F390" s="23">
        <v>112</v>
      </c>
      <c r="G390" s="47">
        <f t="shared" si="199"/>
        <v>168</v>
      </c>
      <c r="H390" s="50">
        <f t="shared" si="172"/>
        <v>56</v>
      </c>
      <c r="I390" s="28">
        <f t="shared" si="197"/>
        <v>289.78750000000002</v>
      </c>
      <c r="J390" s="28">
        <f t="shared" si="171"/>
        <v>16228.100000000002</v>
      </c>
      <c r="K390" s="41">
        <v>15</v>
      </c>
      <c r="L390" s="28">
        <f t="shared" si="175"/>
        <v>1081.8733333333334</v>
      </c>
      <c r="M390" s="28">
        <v>1329.64</v>
      </c>
      <c r="N390" s="42">
        <v>0.25</v>
      </c>
      <c r="O390" s="28">
        <f t="shared" si="176"/>
        <v>602.87833333333333</v>
      </c>
      <c r="P390" s="42">
        <v>1.54</v>
      </c>
      <c r="Q390" s="28">
        <f t="shared" si="177"/>
        <v>3713.7305333333334</v>
      </c>
      <c r="R390" s="28">
        <f t="shared" si="178"/>
        <v>6728.1221999999998</v>
      </c>
      <c r="S390" s="42">
        <v>0.03</v>
      </c>
      <c r="T390" s="28">
        <f t="shared" si="179"/>
        <v>201.84366599999998</v>
      </c>
      <c r="U390" s="28">
        <f t="shared" si="180"/>
        <v>6929.9658659999996</v>
      </c>
      <c r="V390" s="42">
        <v>0</v>
      </c>
      <c r="W390" s="28">
        <f t="shared" si="181"/>
        <v>0</v>
      </c>
      <c r="X390" s="29">
        <f t="shared" si="182"/>
        <v>6929.9658659999996</v>
      </c>
      <c r="Y390" s="29">
        <f t="shared" si="185"/>
        <v>6900</v>
      </c>
      <c r="Z390" s="29">
        <f t="shared" si="173"/>
        <v>8280</v>
      </c>
      <c r="AA390" s="23">
        <v>112</v>
      </c>
      <c r="AB390" s="28">
        <f t="shared" si="198"/>
        <v>18.399999999999999</v>
      </c>
      <c r="AC390" s="34"/>
      <c r="AD390" s="28">
        <f t="shared" si="165"/>
        <v>2060.7999999999997</v>
      </c>
      <c r="AE390" s="42">
        <v>0.27100000000000002</v>
      </c>
      <c r="AF390" s="28">
        <f t="shared" si="166"/>
        <v>558.47679999999991</v>
      </c>
      <c r="AG390" s="42">
        <v>0</v>
      </c>
      <c r="AH390" s="28">
        <f t="shared" si="167"/>
        <v>0</v>
      </c>
      <c r="AI390" s="28">
        <f t="shared" si="168"/>
        <v>2619.2767999999996</v>
      </c>
      <c r="AJ390" s="28">
        <v>0</v>
      </c>
      <c r="AK390" s="42">
        <v>0.03</v>
      </c>
      <c r="AL390" s="28">
        <f t="shared" si="183"/>
        <v>78.578303999999989</v>
      </c>
      <c r="AM390" s="28">
        <f t="shared" si="184"/>
        <v>2697.8551039999998</v>
      </c>
      <c r="AN390" s="42">
        <v>0</v>
      </c>
      <c r="AO390" s="28">
        <f t="shared" si="169"/>
        <v>0</v>
      </c>
      <c r="AP390" s="28">
        <f t="shared" si="170"/>
        <v>2697.8551039999998</v>
      </c>
      <c r="AQ390" s="28">
        <f t="shared" si="186"/>
        <v>2700</v>
      </c>
      <c r="AR390" s="30" t="s">
        <v>59</v>
      </c>
      <c r="AS390" s="23"/>
      <c r="AT390" s="28"/>
      <c r="AU390" s="34"/>
      <c r="AV390" s="34"/>
      <c r="AW390" s="42"/>
      <c r="AX390" s="34"/>
      <c r="AY390" s="43"/>
      <c r="AZ390" s="34"/>
      <c r="BA390" s="34"/>
      <c r="BB390" s="34"/>
      <c r="BC390" s="42"/>
      <c r="BD390" s="34"/>
      <c r="BE390" s="34"/>
      <c r="BF390" s="43"/>
      <c r="BG390" s="34"/>
      <c r="BH390" s="34"/>
      <c r="BI390" s="120"/>
      <c r="BJ390" s="28">
        <f t="shared" si="174"/>
        <v>3240</v>
      </c>
    </row>
    <row r="391" spans="1:62" s="46" customFormat="1" ht="15" x14ac:dyDescent="0.25">
      <c r="A391" s="103">
        <v>373</v>
      </c>
      <c r="B391" s="51" t="s">
        <v>195</v>
      </c>
      <c r="C391" s="21" t="s">
        <v>58</v>
      </c>
      <c r="D391" s="22">
        <v>2</v>
      </c>
      <c r="E391" s="21">
        <v>194</v>
      </c>
      <c r="F391" s="23">
        <v>440</v>
      </c>
      <c r="G391" s="47">
        <f t="shared" si="199"/>
        <v>634</v>
      </c>
      <c r="H391" s="50">
        <f t="shared" si="172"/>
        <v>194</v>
      </c>
      <c r="I391" s="28">
        <f t="shared" si="197"/>
        <v>289.78750000000002</v>
      </c>
      <c r="J391" s="28">
        <f t="shared" si="171"/>
        <v>56218.775000000001</v>
      </c>
      <c r="K391" s="41">
        <v>15</v>
      </c>
      <c r="L391" s="28">
        <f t="shared" si="175"/>
        <v>3747.9183333333335</v>
      </c>
      <c r="M391" s="28">
        <v>1407.85</v>
      </c>
      <c r="N391" s="42">
        <v>0.25</v>
      </c>
      <c r="O391" s="28">
        <f t="shared" si="176"/>
        <v>1288.9420833333334</v>
      </c>
      <c r="P391" s="42">
        <v>1.54</v>
      </c>
      <c r="Q391" s="28">
        <f t="shared" si="177"/>
        <v>7939.8832333333339</v>
      </c>
      <c r="R391" s="28">
        <f t="shared" si="178"/>
        <v>14384.593650000001</v>
      </c>
      <c r="S391" s="42">
        <v>0.03</v>
      </c>
      <c r="T391" s="28">
        <f t="shared" si="179"/>
        <v>431.53780949999998</v>
      </c>
      <c r="U391" s="28">
        <f t="shared" si="180"/>
        <v>14816.1314595</v>
      </c>
      <c r="V391" s="42">
        <v>0</v>
      </c>
      <c r="W391" s="28">
        <f t="shared" si="181"/>
        <v>0</v>
      </c>
      <c r="X391" s="29">
        <f t="shared" si="182"/>
        <v>14816.1314595</v>
      </c>
      <c r="Y391" s="29">
        <f t="shared" si="185"/>
        <v>14800</v>
      </c>
      <c r="Z391" s="29">
        <f t="shared" si="173"/>
        <v>17760</v>
      </c>
      <c r="AA391" s="23">
        <v>440</v>
      </c>
      <c r="AB391" s="28">
        <f t="shared" si="198"/>
        <v>18.399999999999999</v>
      </c>
      <c r="AC391" s="34"/>
      <c r="AD391" s="28">
        <f t="shared" si="165"/>
        <v>8095.9999999999991</v>
      </c>
      <c r="AE391" s="42">
        <v>0.27100000000000002</v>
      </c>
      <c r="AF391" s="28">
        <f t="shared" si="166"/>
        <v>2194.0160000000001</v>
      </c>
      <c r="AG391" s="42">
        <v>0</v>
      </c>
      <c r="AH391" s="28">
        <f t="shared" si="167"/>
        <v>0</v>
      </c>
      <c r="AI391" s="28">
        <f t="shared" si="168"/>
        <v>10290.016</v>
      </c>
      <c r="AJ391" s="28">
        <v>0</v>
      </c>
      <c r="AK391" s="42">
        <v>0.03</v>
      </c>
      <c r="AL391" s="28">
        <f t="shared" si="183"/>
        <v>308.70047999999997</v>
      </c>
      <c r="AM391" s="28">
        <f t="shared" si="184"/>
        <v>10598.716479999999</v>
      </c>
      <c r="AN391" s="42">
        <v>0</v>
      </c>
      <c r="AO391" s="28">
        <f t="shared" si="169"/>
        <v>0</v>
      </c>
      <c r="AP391" s="28">
        <f t="shared" si="170"/>
        <v>10598.716479999999</v>
      </c>
      <c r="AQ391" s="28">
        <f t="shared" si="186"/>
        <v>10600</v>
      </c>
      <c r="AR391" s="30" t="s">
        <v>59</v>
      </c>
      <c r="AS391" s="23"/>
      <c r="AT391" s="28"/>
      <c r="AU391" s="34"/>
      <c r="AV391" s="34"/>
      <c r="AW391" s="42"/>
      <c r="AX391" s="34"/>
      <c r="AY391" s="43"/>
      <c r="AZ391" s="34"/>
      <c r="BA391" s="34"/>
      <c r="BB391" s="34"/>
      <c r="BC391" s="42"/>
      <c r="BD391" s="34"/>
      <c r="BE391" s="34"/>
      <c r="BF391" s="43"/>
      <c r="BG391" s="34"/>
      <c r="BH391" s="34"/>
      <c r="BI391" s="120"/>
      <c r="BJ391" s="28">
        <f t="shared" si="174"/>
        <v>12720</v>
      </c>
    </row>
    <row r="392" spans="1:62" s="46" customFormat="1" ht="15" x14ac:dyDescent="0.25">
      <c r="A392" s="103">
        <v>374</v>
      </c>
      <c r="B392" s="51" t="s">
        <v>195</v>
      </c>
      <c r="C392" s="21" t="s">
        <v>60</v>
      </c>
      <c r="D392" s="21" t="s">
        <v>35</v>
      </c>
      <c r="E392" s="21">
        <v>102</v>
      </c>
      <c r="F392" s="23">
        <v>208</v>
      </c>
      <c r="G392" s="47">
        <f t="shared" si="199"/>
        <v>310</v>
      </c>
      <c r="H392" s="50">
        <f t="shared" si="172"/>
        <v>102</v>
      </c>
      <c r="I392" s="28">
        <f t="shared" si="197"/>
        <v>289.78750000000002</v>
      </c>
      <c r="J392" s="28">
        <f t="shared" si="171"/>
        <v>29558.325000000001</v>
      </c>
      <c r="K392" s="41">
        <v>15</v>
      </c>
      <c r="L392" s="28">
        <f t="shared" si="175"/>
        <v>1970.5550000000001</v>
      </c>
      <c r="M392" s="28">
        <v>1355.71</v>
      </c>
      <c r="N392" s="42">
        <v>0.25</v>
      </c>
      <c r="O392" s="28">
        <f t="shared" si="176"/>
        <v>831.56625000000008</v>
      </c>
      <c r="P392" s="42">
        <v>1.54</v>
      </c>
      <c r="Q392" s="28">
        <f t="shared" si="177"/>
        <v>5122.4481000000005</v>
      </c>
      <c r="R392" s="28">
        <f t="shared" si="178"/>
        <v>9280.2793500000007</v>
      </c>
      <c r="S392" s="42">
        <v>0.03</v>
      </c>
      <c r="T392" s="28">
        <f t="shared" si="179"/>
        <v>278.40838050000002</v>
      </c>
      <c r="U392" s="28">
        <f t="shared" si="180"/>
        <v>9558.6877305000016</v>
      </c>
      <c r="V392" s="42">
        <v>0</v>
      </c>
      <c r="W392" s="28">
        <f t="shared" si="181"/>
        <v>0</v>
      </c>
      <c r="X392" s="29">
        <f t="shared" si="182"/>
        <v>9558.6877305000016</v>
      </c>
      <c r="Y392" s="29">
        <f t="shared" si="185"/>
        <v>9600</v>
      </c>
      <c r="Z392" s="29">
        <f t="shared" si="173"/>
        <v>11520</v>
      </c>
      <c r="AA392" s="23">
        <v>208</v>
      </c>
      <c r="AB392" s="28">
        <f t="shared" si="198"/>
        <v>18.399999999999999</v>
      </c>
      <c r="AC392" s="34"/>
      <c r="AD392" s="28">
        <f t="shared" si="165"/>
        <v>3827.2</v>
      </c>
      <c r="AE392" s="42">
        <v>0.27100000000000002</v>
      </c>
      <c r="AF392" s="28">
        <f t="shared" si="166"/>
        <v>1037.1712</v>
      </c>
      <c r="AG392" s="42">
        <v>0</v>
      </c>
      <c r="AH392" s="28">
        <f t="shared" si="167"/>
        <v>0</v>
      </c>
      <c r="AI392" s="28">
        <f t="shared" si="168"/>
        <v>4864.3711999999996</v>
      </c>
      <c r="AJ392" s="28">
        <v>0</v>
      </c>
      <c r="AK392" s="42">
        <v>0.03</v>
      </c>
      <c r="AL392" s="28">
        <f t="shared" si="183"/>
        <v>145.93113599999998</v>
      </c>
      <c r="AM392" s="28">
        <f t="shared" si="184"/>
        <v>5010.3023359999997</v>
      </c>
      <c r="AN392" s="42">
        <v>0</v>
      </c>
      <c r="AO392" s="28">
        <f t="shared" si="169"/>
        <v>0</v>
      </c>
      <c r="AP392" s="28">
        <f t="shared" si="170"/>
        <v>5010.3023359999997</v>
      </c>
      <c r="AQ392" s="28">
        <f t="shared" si="186"/>
        <v>5000</v>
      </c>
      <c r="AR392" s="30" t="s">
        <v>59</v>
      </c>
      <c r="AS392" s="23"/>
      <c r="AT392" s="28"/>
      <c r="AU392" s="34"/>
      <c r="AV392" s="34"/>
      <c r="AW392" s="42"/>
      <c r="AX392" s="34"/>
      <c r="AY392" s="43"/>
      <c r="AZ392" s="34"/>
      <c r="BA392" s="34"/>
      <c r="BB392" s="34"/>
      <c r="BC392" s="42"/>
      <c r="BD392" s="34"/>
      <c r="BE392" s="34"/>
      <c r="BF392" s="43"/>
      <c r="BG392" s="34"/>
      <c r="BH392" s="34"/>
      <c r="BI392" s="120"/>
      <c r="BJ392" s="28">
        <f t="shared" si="174"/>
        <v>6000</v>
      </c>
    </row>
    <row r="393" spans="1:62" s="46" customFormat="1" ht="15" x14ac:dyDescent="0.25">
      <c r="A393" s="103">
        <v>375</v>
      </c>
      <c r="B393" s="51" t="s">
        <v>195</v>
      </c>
      <c r="C393" s="21" t="s">
        <v>61</v>
      </c>
      <c r="D393" s="21" t="s">
        <v>73</v>
      </c>
      <c r="E393" s="21">
        <v>126</v>
      </c>
      <c r="F393" s="23">
        <v>192</v>
      </c>
      <c r="G393" s="47">
        <f t="shared" si="199"/>
        <v>318</v>
      </c>
      <c r="H393" s="50">
        <f t="shared" si="172"/>
        <v>126</v>
      </c>
      <c r="I393" s="28">
        <f t="shared" si="197"/>
        <v>289.78750000000002</v>
      </c>
      <c r="J393" s="28">
        <f t="shared" si="171"/>
        <v>36513.225000000006</v>
      </c>
      <c r="K393" s="41">
        <v>15</v>
      </c>
      <c r="L393" s="28">
        <f t="shared" si="175"/>
        <v>2434.2150000000006</v>
      </c>
      <c r="M393" s="28">
        <v>1329.64</v>
      </c>
      <c r="N393" s="42">
        <v>0.25</v>
      </c>
      <c r="O393" s="28">
        <f t="shared" si="176"/>
        <v>940.96375000000012</v>
      </c>
      <c r="P393" s="42">
        <v>1.54</v>
      </c>
      <c r="Q393" s="28">
        <f t="shared" si="177"/>
        <v>5796.3367000000007</v>
      </c>
      <c r="R393" s="28">
        <f t="shared" si="178"/>
        <v>10501.155450000002</v>
      </c>
      <c r="S393" s="42">
        <v>0.03</v>
      </c>
      <c r="T393" s="28">
        <f t="shared" si="179"/>
        <v>315.03466350000002</v>
      </c>
      <c r="U393" s="28">
        <f t="shared" si="180"/>
        <v>10816.190113500003</v>
      </c>
      <c r="V393" s="42">
        <v>0</v>
      </c>
      <c r="W393" s="28">
        <f t="shared" si="181"/>
        <v>0</v>
      </c>
      <c r="X393" s="29">
        <f t="shared" si="182"/>
        <v>10816.190113500003</v>
      </c>
      <c r="Y393" s="29">
        <f t="shared" si="185"/>
        <v>10800</v>
      </c>
      <c r="Z393" s="29">
        <f t="shared" si="173"/>
        <v>12960</v>
      </c>
      <c r="AA393" s="23">
        <v>192</v>
      </c>
      <c r="AB393" s="28">
        <f t="shared" si="198"/>
        <v>18.399999999999999</v>
      </c>
      <c r="AC393" s="34"/>
      <c r="AD393" s="28">
        <f t="shared" si="165"/>
        <v>3532.7999999999997</v>
      </c>
      <c r="AE393" s="42">
        <v>0.27100000000000002</v>
      </c>
      <c r="AF393" s="28">
        <f t="shared" si="166"/>
        <v>957.38879999999995</v>
      </c>
      <c r="AG393" s="42">
        <v>0</v>
      </c>
      <c r="AH393" s="28">
        <f t="shared" si="167"/>
        <v>0</v>
      </c>
      <c r="AI393" s="28">
        <f t="shared" si="168"/>
        <v>4490.1887999999999</v>
      </c>
      <c r="AJ393" s="28">
        <v>0</v>
      </c>
      <c r="AK393" s="42">
        <v>0.03</v>
      </c>
      <c r="AL393" s="28">
        <f t="shared" si="183"/>
        <v>134.70566399999998</v>
      </c>
      <c r="AM393" s="28">
        <f t="shared" si="184"/>
        <v>4624.894464</v>
      </c>
      <c r="AN393" s="42">
        <v>0</v>
      </c>
      <c r="AO393" s="28">
        <f t="shared" si="169"/>
        <v>0</v>
      </c>
      <c r="AP393" s="28">
        <f t="shared" si="170"/>
        <v>4624.894464</v>
      </c>
      <c r="AQ393" s="28">
        <f t="shared" si="186"/>
        <v>4600</v>
      </c>
      <c r="AR393" s="30" t="s">
        <v>59</v>
      </c>
      <c r="AS393" s="23"/>
      <c r="AT393" s="28"/>
      <c r="AU393" s="34"/>
      <c r="AV393" s="34"/>
      <c r="AW393" s="42"/>
      <c r="AX393" s="34"/>
      <c r="AY393" s="43"/>
      <c r="AZ393" s="34"/>
      <c r="BA393" s="34"/>
      <c r="BB393" s="34"/>
      <c r="BC393" s="42"/>
      <c r="BD393" s="34"/>
      <c r="BE393" s="34"/>
      <c r="BF393" s="43"/>
      <c r="BG393" s="34"/>
      <c r="BH393" s="34"/>
      <c r="BI393" s="120"/>
      <c r="BJ393" s="28">
        <f t="shared" si="174"/>
        <v>5520</v>
      </c>
    </row>
    <row r="394" spans="1:62" s="46" customFormat="1" ht="15" x14ac:dyDescent="0.25">
      <c r="A394" s="103">
        <v>376</v>
      </c>
      <c r="B394" s="51" t="s">
        <v>195</v>
      </c>
      <c r="C394" s="21" t="s">
        <v>61</v>
      </c>
      <c r="D394" s="21" t="s">
        <v>74</v>
      </c>
      <c r="E394" s="21">
        <v>119</v>
      </c>
      <c r="F394" s="23">
        <v>200</v>
      </c>
      <c r="G394" s="47">
        <f t="shared" si="199"/>
        <v>319</v>
      </c>
      <c r="H394" s="50">
        <f t="shared" si="172"/>
        <v>119</v>
      </c>
      <c r="I394" s="28">
        <f t="shared" si="197"/>
        <v>289.78750000000002</v>
      </c>
      <c r="J394" s="28">
        <f t="shared" si="171"/>
        <v>34484.712500000001</v>
      </c>
      <c r="K394" s="41">
        <v>15</v>
      </c>
      <c r="L394" s="28">
        <f t="shared" si="175"/>
        <v>2298.9808333333335</v>
      </c>
      <c r="M394" s="28">
        <v>1355.71</v>
      </c>
      <c r="N394" s="42">
        <v>0.25</v>
      </c>
      <c r="O394" s="28">
        <f t="shared" si="176"/>
        <v>913.67270833333339</v>
      </c>
      <c r="P394" s="42">
        <v>1.54</v>
      </c>
      <c r="Q394" s="28">
        <f t="shared" si="177"/>
        <v>5628.223883333334</v>
      </c>
      <c r="R394" s="28">
        <f t="shared" si="178"/>
        <v>10196.587425000002</v>
      </c>
      <c r="S394" s="42">
        <v>0.03</v>
      </c>
      <c r="T394" s="28">
        <f t="shared" si="179"/>
        <v>305.89762275000004</v>
      </c>
      <c r="U394" s="28">
        <f t="shared" si="180"/>
        <v>10502.485047750002</v>
      </c>
      <c r="V394" s="42">
        <v>0</v>
      </c>
      <c r="W394" s="28">
        <f t="shared" si="181"/>
        <v>0</v>
      </c>
      <c r="X394" s="29">
        <f t="shared" si="182"/>
        <v>10502.485047750002</v>
      </c>
      <c r="Y394" s="29">
        <f t="shared" si="185"/>
        <v>10500</v>
      </c>
      <c r="Z394" s="29">
        <f t="shared" si="173"/>
        <v>12600</v>
      </c>
      <c r="AA394" s="23">
        <v>200</v>
      </c>
      <c r="AB394" s="28">
        <f t="shared" si="198"/>
        <v>18.399999999999999</v>
      </c>
      <c r="AC394" s="34"/>
      <c r="AD394" s="28">
        <f t="shared" si="165"/>
        <v>3679.9999999999995</v>
      </c>
      <c r="AE394" s="42">
        <v>0.27100000000000002</v>
      </c>
      <c r="AF394" s="28">
        <f t="shared" si="166"/>
        <v>997.28</v>
      </c>
      <c r="AG394" s="42">
        <v>0</v>
      </c>
      <c r="AH394" s="28">
        <f t="shared" si="167"/>
        <v>0</v>
      </c>
      <c r="AI394" s="28">
        <f t="shared" si="168"/>
        <v>4677.28</v>
      </c>
      <c r="AJ394" s="28">
        <v>0</v>
      </c>
      <c r="AK394" s="42">
        <v>0.03</v>
      </c>
      <c r="AL394" s="28">
        <f t="shared" si="183"/>
        <v>140.3184</v>
      </c>
      <c r="AM394" s="28">
        <f t="shared" si="184"/>
        <v>4817.5983999999999</v>
      </c>
      <c r="AN394" s="42">
        <v>0</v>
      </c>
      <c r="AO394" s="28">
        <f t="shared" si="169"/>
        <v>0</v>
      </c>
      <c r="AP394" s="28">
        <f t="shared" si="170"/>
        <v>4817.5983999999999</v>
      </c>
      <c r="AQ394" s="28">
        <f t="shared" si="186"/>
        <v>4800</v>
      </c>
      <c r="AR394" s="30" t="s">
        <v>59</v>
      </c>
      <c r="AS394" s="23"/>
      <c r="AT394" s="28"/>
      <c r="AU394" s="34"/>
      <c r="AV394" s="34"/>
      <c r="AW394" s="42"/>
      <c r="AX394" s="34"/>
      <c r="AY394" s="43"/>
      <c r="AZ394" s="34"/>
      <c r="BA394" s="34"/>
      <c r="BB394" s="34"/>
      <c r="BC394" s="42"/>
      <c r="BD394" s="34"/>
      <c r="BE394" s="34"/>
      <c r="BF394" s="43"/>
      <c r="BG394" s="34"/>
      <c r="BH394" s="34"/>
      <c r="BI394" s="120"/>
      <c r="BJ394" s="28">
        <f t="shared" si="174"/>
        <v>5760</v>
      </c>
    </row>
    <row r="395" spans="1:62" s="46" customFormat="1" ht="15" x14ac:dyDescent="0.25">
      <c r="A395" s="103">
        <v>377</v>
      </c>
      <c r="B395" s="51" t="s">
        <v>196</v>
      </c>
      <c r="C395" s="21" t="s">
        <v>58</v>
      </c>
      <c r="D395" s="22">
        <v>2</v>
      </c>
      <c r="E395" s="21">
        <v>200</v>
      </c>
      <c r="F395" s="23">
        <v>304</v>
      </c>
      <c r="G395" s="47">
        <f t="shared" si="199"/>
        <v>504</v>
      </c>
      <c r="H395" s="50">
        <f t="shared" si="172"/>
        <v>200</v>
      </c>
      <c r="I395" s="28">
        <f t="shared" si="197"/>
        <v>289.78750000000002</v>
      </c>
      <c r="J395" s="28">
        <f t="shared" si="171"/>
        <v>57957.500000000007</v>
      </c>
      <c r="K395" s="41">
        <v>15</v>
      </c>
      <c r="L395" s="28">
        <f t="shared" si="175"/>
        <v>3863.8333333333339</v>
      </c>
      <c r="M395" s="28">
        <v>1381.78</v>
      </c>
      <c r="N395" s="42">
        <v>0.25</v>
      </c>
      <c r="O395" s="28">
        <f t="shared" si="176"/>
        <v>1311.4033333333334</v>
      </c>
      <c r="P395" s="42">
        <v>1.54</v>
      </c>
      <c r="Q395" s="28">
        <f t="shared" si="177"/>
        <v>8078.2445333333344</v>
      </c>
      <c r="R395" s="28">
        <f t="shared" si="178"/>
        <v>14635.261200000001</v>
      </c>
      <c r="S395" s="42">
        <v>0.03</v>
      </c>
      <c r="T395" s="28">
        <f t="shared" si="179"/>
        <v>439.05783600000001</v>
      </c>
      <c r="U395" s="28">
        <f t="shared" si="180"/>
        <v>15074.319036000001</v>
      </c>
      <c r="V395" s="42">
        <v>0</v>
      </c>
      <c r="W395" s="28">
        <f t="shared" si="181"/>
        <v>0</v>
      </c>
      <c r="X395" s="29">
        <f t="shared" si="182"/>
        <v>15074.319036000001</v>
      </c>
      <c r="Y395" s="29">
        <f t="shared" si="185"/>
        <v>15100</v>
      </c>
      <c r="Z395" s="29">
        <f t="shared" si="173"/>
        <v>18120</v>
      </c>
      <c r="AA395" s="23">
        <v>304</v>
      </c>
      <c r="AB395" s="28">
        <f t="shared" si="198"/>
        <v>18.399999999999999</v>
      </c>
      <c r="AC395" s="34"/>
      <c r="AD395" s="28">
        <f t="shared" ref="AD395:AD452" si="200">AB395*AA395</f>
        <v>5593.5999999999995</v>
      </c>
      <c r="AE395" s="42">
        <v>0.27100000000000002</v>
      </c>
      <c r="AF395" s="28">
        <f t="shared" ref="AF395:AF452" si="201">AD395*AE395</f>
        <v>1515.8655999999999</v>
      </c>
      <c r="AG395" s="42">
        <v>0</v>
      </c>
      <c r="AH395" s="28">
        <f t="shared" ref="AH395:AH452" si="202">AD395*AG395</f>
        <v>0</v>
      </c>
      <c r="AI395" s="28">
        <f t="shared" ref="AI395:AI452" si="203">AD395+AF395+AH395</f>
        <v>7109.4655999999995</v>
      </c>
      <c r="AJ395" s="28">
        <v>0</v>
      </c>
      <c r="AK395" s="42">
        <v>0.03</v>
      </c>
      <c r="AL395" s="28">
        <f t="shared" si="183"/>
        <v>213.28396799999999</v>
      </c>
      <c r="AM395" s="28">
        <f t="shared" si="184"/>
        <v>7322.7495679999993</v>
      </c>
      <c r="AN395" s="42">
        <v>0</v>
      </c>
      <c r="AO395" s="28">
        <f t="shared" ref="AO395:AO452" si="204">AM395*AN395</f>
        <v>0</v>
      </c>
      <c r="AP395" s="28">
        <f t="shared" ref="AP395:AP452" si="205">AM395+AO395</f>
        <v>7322.7495679999993</v>
      </c>
      <c r="AQ395" s="28">
        <f t="shared" si="186"/>
        <v>7300</v>
      </c>
      <c r="AR395" s="30" t="s">
        <v>59</v>
      </c>
      <c r="AS395" s="23"/>
      <c r="AT395" s="28"/>
      <c r="AU395" s="34"/>
      <c r="AV395" s="34"/>
      <c r="AW395" s="42"/>
      <c r="AX395" s="34"/>
      <c r="AY395" s="43"/>
      <c r="AZ395" s="34"/>
      <c r="BA395" s="34"/>
      <c r="BB395" s="34"/>
      <c r="BC395" s="42"/>
      <c r="BD395" s="34"/>
      <c r="BE395" s="34"/>
      <c r="BF395" s="43"/>
      <c r="BG395" s="34"/>
      <c r="BH395" s="34"/>
      <c r="BI395" s="120"/>
      <c r="BJ395" s="28">
        <f t="shared" si="174"/>
        <v>8760</v>
      </c>
    </row>
    <row r="396" spans="1:62" s="46" customFormat="1" ht="15" x14ac:dyDescent="0.25">
      <c r="A396" s="103">
        <v>378</v>
      </c>
      <c r="B396" s="51" t="s">
        <v>196</v>
      </c>
      <c r="C396" s="21" t="s">
        <v>60</v>
      </c>
      <c r="D396" s="22">
        <v>2</v>
      </c>
      <c r="E396" s="21">
        <v>115</v>
      </c>
      <c r="F396" s="23">
        <v>160</v>
      </c>
      <c r="G396" s="47">
        <f t="shared" si="199"/>
        <v>275</v>
      </c>
      <c r="H396" s="50">
        <f t="shared" si="172"/>
        <v>115</v>
      </c>
      <c r="I396" s="28">
        <f t="shared" si="197"/>
        <v>289.78750000000002</v>
      </c>
      <c r="J396" s="28">
        <f t="shared" si="171"/>
        <v>33325.5625</v>
      </c>
      <c r="K396" s="41">
        <v>15</v>
      </c>
      <c r="L396" s="28">
        <f t="shared" si="175"/>
        <v>2221.7041666666669</v>
      </c>
      <c r="M396" s="28">
        <v>1329.64</v>
      </c>
      <c r="N396" s="42">
        <v>0.25</v>
      </c>
      <c r="O396" s="28">
        <f t="shared" si="176"/>
        <v>887.83604166666669</v>
      </c>
      <c r="P396" s="42">
        <v>1.54</v>
      </c>
      <c r="Q396" s="28">
        <f t="shared" si="177"/>
        <v>5469.0700166666666</v>
      </c>
      <c r="R396" s="28">
        <f t="shared" si="178"/>
        <v>9908.2502249999998</v>
      </c>
      <c r="S396" s="42">
        <v>0.03</v>
      </c>
      <c r="T396" s="28">
        <f t="shared" si="179"/>
        <v>297.24750674999996</v>
      </c>
      <c r="U396" s="28">
        <f t="shared" si="180"/>
        <v>10205.49773175</v>
      </c>
      <c r="V396" s="42">
        <v>0</v>
      </c>
      <c r="W396" s="28">
        <f t="shared" si="181"/>
        <v>0</v>
      </c>
      <c r="X396" s="29">
        <f t="shared" si="182"/>
        <v>10205.49773175</v>
      </c>
      <c r="Y396" s="29">
        <f t="shared" si="185"/>
        <v>10200</v>
      </c>
      <c r="Z396" s="29">
        <f t="shared" si="173"/>
        <v>12240</v>
      </c>
      <c r="AA396" s="23">
        <v>160</v>
      </c>
      <c r="AB396" s="28">
        <f t="shared" si="198"/>
        <v>18.399999999999999</v>
      </c>
      <c r="AC396" s="34"/>
      <c r="AD396" s="28">
        <f t="shared" si="200"/>
        <v>2944</v>
      </c>
      <c r="AE396" s="42">
        <v>0.27100000000000002</v>
      </c>
      <c r="AF396" s="28">
        <f t="shared" si="201"/>
        <v>797.82400000000007</v>
      </c>
      <c r="AG396" s="42">
        <v>0</v>
      </c>
      <c r="AH396" s="28">
        <f t="shared" si="202"/>
        <v>0</v>
      </c>
      <c r="AI396" s="28">
        <f t="shared" si="203"/>
        <v>3741.8240000000001</v>
      </c>
      <c r="AJ396" s="28">
        <v>0</v>
      </c>
      <c r="AK396" s="42">
        <v>0.03</v>
      </c>
      <c r="AL396" s="28">
        <f t="shared" si="183"/>
        <v>112.25471999999999</v>
      </c>
      <c r="AM396" s="28">
        <f t="shared" si="184"/>
        <v>3854.07872</v>
      </c>
      <c r="AN396" s="42">
        <v>0</v>
      </c>
      <c r="AO396" s="28">
        <f t="shared" si="204"/>
        <v>0</v>
      </c>
      <c r="AP396" s="28">
        <f t="shared" si="205"/>
        <v>3854.07872</v>
      </c>
      <c r="AQ396" s="28">
        <f t="shared" si="186"/>
        <v>3900</v>
      </c>
      <c r="AR396" s="30" t="s">
        <v>59</v>
      </c>
      <c r="AS396" s="23"/>
      <c r="AT396" s="28"/>
      <c r="AU396" s="34"/>
      <c r="AV396" s="34"/>
      <c r="AW396" s="42"/>
      <c r="AX396" s="34"/>
      <c r="AY396" s="43"/>
      <c r="AZ396" s="34"/>
      <c r="BA396" s="34"/>
      <c r="BB396" s="34"/>
      <c r="BC396" s="42"/>
      <c r="BD396" s="34"/>
      <c r="BE396" s="34"/>
      <c r="BF396" s="43"/>
      <c r="BG396" s="34"/>
      <c r="BH396" s="34"/>
      <c r="BI396" s="120"/>
      <c r="BJ396" s="28">
        <f t="shared" si="174"/>
        <v>4680</v>
      </c>
    </row>
    <row r="397" spans="1:62" s="46" customFormat="1" ht="15" x14ac:dyDescent="0.25">
      <c r="A397" s="103">
        <v>379</v>
      </c>
      <c r="B397" s="51" t="s">
        <v>196</v>
      </c>
      <c r="C397" s="21" t="s">
        <v>61</v>
      </c>
      <c r="D397" s="21" t="s">
        <v>142</v>
      </c>
      <c r="E397" s="21">
        <v>125</v>
      </c>
      <c r="F397" s="23">
        <v>160</v>
      </c>
      <c r="G397" s="47">
        <f t="shared" si="199"/>
        <v>285</v>
      </c>
      <c r="H397" s="50">
        <f t="shared" si="172"/>
        <v>125</v>
      </c>
      <c r="I397" s="28">
        <f t="shared" si="197"/>
        <v>289.78750000000002</v>
      </c>
      <c r="J397" s="28">
        <f t="shared" si="171"/>
        <v>36223.4375</v>
      </c>
      <c r="K397" s="41">
        <v>15</v>
      </c>
      <c r="L397" s="28">
        <f t="shared" si="175"/>
        <v>2414.8958333333335</v>
      </c>
      <c r="M397" s="28">
        <v>1329.64</v>
      </c>
      <c r="N397" s="42">
        <v>0.25</v>
      </c>
      <c r="O397" s="28">
        <f t="shared" si="176"/>
        <v>936.13395833333334</v>
      </c>
      <c r="P397" s="42">
        <v>1.54</v>
      </c>
      <c r="Q397" s="28">
        <f t="shared" si="177"/>
        <v>5766.5851833333336</v>
      </c>
      <c r="R397" s="28">
        <f t="shared" si="178"/>
        <v>10447.254975</v>
      </c>
      <c r="S397" s="42">
        <v>0.03</v>
      </c>
      <c r="T397" s="28">
        <f t="shared" si="179"/>
        <v>313.41764925000001</v>
      </c>
      <c r="U397" s="28">
        <f t="shared" si="180"/>
        <v>10760.672624249999</v>
      </c>
      <c r="V397" s="42">
        <v>0</v>
      </c>
      <c r="W397" s="28">
        <f t="shared" si="181"/>
        <v>0</v>
      </c>
      <c r="X397" s="29">
        <f t="shared" si="182"/>
        <v>10760.672624249999</v>
      </c>
      <c r="Y397" s="29">
        <f t="shared" si="185"/>
        <v>10800</v>
      </c>
      <c r="Z397" s="29">
        <f t="shared" si="173"/>
        <v>12960</v>
      </c>
      <c r="AA397" s="23">
        <v>160</v>
      </c>
      <c r="AB397" s="28">
        <f t="shared" si="198"/>
        <v>18.399999999999999</v>
      </c>
      <c r="AC397" s="34"/>
      <c r="AD397" s="28">
        <f t="shared" si="200"/>
        <v>2944</v>
      </c>
      <c r="AE397" s="42">
        <v>0.27100000000000002</v>
      </c>
      <c r="AF397" s="28">
        <f t="shared" si="201"/>
        <v>797.82400000000007</v>
      </c>
      <c r="AG397" s="42">
        <v>0</v>
      </c>
      <c r="AH397" s="28">
        <f t="shared" si="202"/>
        <v>0</v>
      </c>
      <c r="AI397" s="28">
        <f t="shared" si="203"/>
        <v>3741.8240000000001</v>
      </c>
      <c r="AJ397" s="28">
        <v>0</v>
      </c>
      <c r="AK397" s="42">
        <v>0.03</v>
      </c>
      <c r="AL397" s="28">
        <f t="shared" si="183"/>
        <v>112.25471999999999</v>
      </c>
      <c r="AM397" s="28">
        <f t="shared" si="184"/>
        <v>3854.07872</v>
      </c>
      <c r="AN397" s="42">
        <v>0</v>
      </c>
      <c r="AO397" s="28">
        <f t="shared" si="204"/>
        <v>0</v>
      </c>
      <c r="AP397" s="28">
        <f t="shared" si="205"/>
        <v>3854.07872</v>
      </c>
      <c r="AQ397" s="28">
        <f t="shared" si="186"/>
        <v>3900</v>
      </c>
      <c r="AR397" s="30" t="s">
        <v>59</v>
      </c>
      <c r="AS397" s="23"/>
      <c r="AT397" s="28"/>
      <c r="AU397" s="34"/>
      <c r="AV397" s="34"/>
      <c r="AW397" s="42"/>
      <c r="AX397" s="34"/>
      <c r="AY397" s="43"/>
      <c r="AZ397" s="34"/>
      <c r="BA397" s="34"/>
      <c r="BB397" s="34"/>
      <c r="BC397" s="42"/>
      <c r="BD397" s="34"/>
      <c r="BE397" s="34"/>
      <c r="BF397" s="43"/>
      <c r="BG397" s="34"/>
      <c r="BH397" s="34"/>
      <c r="BI397" s="120"/>
      <c r="BJ397" s="28">
        <f t="shared" si="174"/>
        <v>4680</v>
      </c>
    </row>
    <row r="398" spans="1:62" s="46" customFormat="1" ht="15" x14ac:dyDescent="0.25">
      <c r="A398" s="103">
        <v>380</v>
      </c>
      <c r="B398" s="51" t="s">
        <v>338</v>
      </c>
      <c r="C398" s="21" t="s">
        <v>58</v>
      </c>
      <c r="D398" s="21" t="s">
        <v>36</v>
      </c>
      <c r="E398" s="66">
        <v>140</v>
      </c>
      <c r="F398" s="40">
        <v>504</v>
      </c>
      <c r="G398" s="47">
        <f t="shared" si="199"/>
        <v>644</v>
      </c>
      <c r="H398" s="50">
        <f t="shared" si="172"/>
        <v>140</v>
      </c>
      <c r="I398" s="28">
        <f t="shared" si="197"/>
        <v>289.78750000000002</v>
      </c>
      <c r="J398" s="28">
        <f t="shared" si="171"/>
        <v>40570.25</v>
      </c>
      <c r="K398" s="41">
        <v>15</v>
      </c>
      <c r="L398" s="34">
        <f t="shared" si="175"/>
        <v>2704.6833333333334</v>
      </c>
      <c r="M398" s="28">
        <v>1433.9233333333329</v>
      </c>
      <c r="N398" s="42">
        <v>0.25</v>
      </c>
      <c r="O398" s="34">
        <f t="shared" si="176"/>
        <v>1034.6516666666666</v>
      </c>
      <c r="P398" s="42">
        <v>1.54</v>
      </c>
      <c r="Q398" s="34">
        <f t="shared" si="177"/>
        <v>6373.4542666666666</v>
      </c>
      <c r="R398" s="34">
        <f t="shared" si="178"/>
        <v>11546.712599999999</v>
      </c>
      <c r="S398" s="42">
        <v>0.03</v>
      </c>
      <c r="T398" s="34">
        <f t="shared" si="179"/>
        <v>346.40137799999997</v>
      </c>
      <c r="U398" s="34">
        <f t="shared" si="180"/>
        <v>11893.113977999999</v>
      </c>
      <c r="V398" s="43">
        <v>0</v>
      </c>
      <c r="W398" s="34">
        <v>0</v>
      </c>
      <c r="X398" s="36">
        <f t="shared" si="182"/>
        <v>11893.113977999999</v>
      </c>
      <c r="Y398" s="36">
        <f t="shared" si="185"/>
        <v>11900</v>
      </c>
      <c r="Z398" s="29">
        <f t="shared" si="173"/>
        <v>14280</v>
      </c>
      <c r="AA398" s="40">
        <v>504</v>
      </c>
      <c r="AB398" s="28">
        <f t="shared" si="198"/>
        <v>18.399999999999999</v>
      </c>
      <c r="AC398" s="34"/>
      <c r="AD398" s="34">
        <f t="shared" si="200"/>
        <v>9273.5999999999985</v>
      </c>
      <c r="AE398" s="43">
        <v>0.27100000000000002</v>
      </c>
      <c r="AF398" s="34">
        <f t="shared" si="201"/>
        <v>2513.1455999999998</v>
      </c>
      <c r="AG398" s="43">
        <v>0</v>
      </c>
      <c r="AH398" s="34">
        <f t="shared" si="202"/>
        <v>0</v>
      </c>
      <c r="AI398" s="34">
        <f t="shared" si="203"/>
        <v>11786.745599999998</v>
      </c>
      <c r="AJ398" s="34">
        <v>0</v>
      </c>
      <c r="AK398" s="42">
        <v>0.03</v>
      </c>
      <c r="AL398" s="34">
        <f t="shared" si="183"/>
        <v>353.60236799999996</v>
      </c>
      <c r="AM398" s="34">
        <f t="shared" si="184"/>
        <v>12140.347967999998</v>
      </c>
      <c r="AN398" s="43">
        <v>0</v>
      </c>
      <c r="AO398" s="34">
        <f t="shared" si="204"/>
        <v>0</v>
      </c>
      <c r="AP398" s="34">
        <f t="shared" si="205"/>
        <v>12140.347967999998</v>
      </c>
      <c r="AQ398" s="34">
        <f t="shared" si="186"/>
        <v>12100</v>
      </c>
      <c r="AR398" s="57"/>
      <c r="AS398" s="40"/>
      <c r="AT398" s="28"/>
      <c r="AU398" s="34"/>
      <c r="AV398" s="28"/>
      <c r="AW398" s="42"/>
      <c r="AX398" s="34"/>
      <c r="AY398" s="43"/>
      <c r="AZ398" s="34"/>
      <c r="BA398" s="34"/>
      <c r="BB398" s="34"/>
      <c r="BC398" s="42"/>
      <c r="BD398" s="34"/>
      <c r="BE398" s="34"/>
      <c r="BF398" s="43"/>
      <c r="BG398" s="34"/>
      <c r="BH398" s="34"/>
      <c r="BI398" s="120"/>
      <c r="BJ398" s="28">
        <f t="shared" si="174"/>
        <v>14520</v>
      </c>
    </row>
    <row r="399" spans="1:62" s="46" customFormat="1" ht="15" x14ac:dyDescent="0.25">
      <c r="A399" s="103">
        <v>381</v>
      </c>
      <c r="B399" s="51" t="s">
        <v>338</v>
      </c>
      <c r="C399" s="21" t="s">
        <v>60</v>
      </c>
      <c r="D399" s="21" t="s">
        <v>36</v>
      </c>
      <c r="E399" s="66">
        <v>80</v>
      </c>
      <c r="F399" s="40">
        <v>136</v>
      </c>
      <c r="G399" s="47">
        <f t="shared" si="199"/>
        <v>216</v>
      </c>
      <c r="H399" s="50">
        <f t="shared" si="172"/>
        <v>80</v>
      </c>
      <c r="I399" s="28">
        <f t="shared" si="197"/>
        <v>289.78750000000002</v>
      </c>
      <c r="J399" s="28">
        <f t="shared" si="171"/>
        <v>23183</v>
      </c>
      <c r="K399" s="41">
        <v>15</v>
      </c>
      <c r="L399" s="34">
        <f t="shared" si="175"/>
        <v>1545.5333333333333</v>
      </c>
      <c r="M399" s="28">
        <v>1329.6433333333332</v>
      </c>
      <c r="N399" s="42">
        <v>0.25</v>
      </c>
      <c r="O399" s="34">
        <f t="shared" si="176"/>
        <v>718.79416666666657</v>
      </c>
      <c r="P399" s="42">
        <v>1.54</v>
      </c>
      <c r="Q399" s="34">
        <f t="shared" si="177"/>
        <v>4427.7720666666664</v>
      </c>
      <c r="R399" s="34">
        <f t="shared" si="178"/>
        <v>8021.7428999999993</v>
      </c>
      <c r="S399" s="42">
        <v>0.03</v>
      </c>
      <c r="T399" s="34">
        <f t="shared" si="179"/>
        <v>240.65228699999997</v>
      </c>
      <c r="U399" s="34">
        <f t="shared" si="180"/>
        <v>8262.3951870000001</v>
      </c>
      <c r="V399" s="43">
        <v>0</v>
      </c>
      <c r="W399" s="34">
        <v>0</v>
      </c>
      <c r="X399" s="36">
        <f t="shared" si="182"/>
        <v>8262.3951870000001</v>
      </c>
      <c r="Y399" s="36">
        <f t="shared" si="185"/>
        <v>8300</v>
      </c>
      <c r="Z399" s="29">
        <f t="shared" si="173"/>
        <v>9960</v>
      </c>
      <c r="AA399" s="40">
        <v>136</v>
      </c>
      <c r="AB399" s="28">
        <f t="shared" si="198"/>
        <v>18.399999999999999</v>
      </c>
      <c r="AC399" s="34"/>
      <c r="AD399" s="34">
        <f t="shared" si="200"/>
        <v>2502.3999999999996</v>
      </c>
      <c r="AE399" s="43">
        <v>0.27100000000000002</v>
      </c>
      <c r="AF399" s="34">
        <f t="shared" si="201"/>
        <v>678.15039999999999</v>
      </c>
      <c r="AG399" s="43">
        <v>0</v>
      </c>
      <c r="AH399" s="34">
        <f t="shared" si="202"/>
        <v>0</v>
      </c>
      <c r="AI399" s="34">
        <f t="shared" si="203"/>
        <v>3180.5503999999996</v>
      </c>
      <c r="AJ399" s="34">
        <v>0</v>
      </c>
      <c r="AK399" s="42">
        <v>0.03</v>
      </c>
      <c r="AL399" s="34">
        <f t="shared" si="183"/>
        <v>95.416511999999983</v>
      </c>
      <c r="AM399" s="34">
        <f t="shared" si="184"/>
        <v>3275.9669119999994</v>
      </c>
      <c r="AN399" s="43">
        <v>0</v>
      </c>
      <c r="AO399" s="34">
        <f t="shared" si="204"/>
        <v>0</v>
      </c>
      <c r="AP399" s="34">
        <f t="shared" si="205"/>
        <v>3275.9669119999994</v>
      </c>
      <c r="AQ399" s="34">
        <f t="shared" si="186"/>
        <v>3300</v>
      </c>
      <c r="AR399" s="57"/>
      <c r="AS399" s="40"/>
      <c r="AT399" s="28"/>
      <c r="AU399" s="34"/>
      <c r="AV399" s="28"/>
      <c r="AW399" s="42"/>
      <c r="AX399" s="34"/>
      <c r="AY399" s="43"/>
      <c r="AZ399" s="34"/>
      <c r="BA399" s="34"/>
      <c r="BB399" s="34"/>
      <c r="BC399" s="42"/>
      <c r="BD399" s="34"/>
      <c r="BE399" s="34"/>
      <c r="BF399" s="43"/>
      <c r="BG399" s="34"/>
      <c r="BH399" s="34"/>
      <c r="BI399" s="120"/>
      <c r="BJ399" s="28">
        <f t="shared" si="174"/>
        <v>3960</v>
      </c>
    </row>
    <row r="400" spans="1:62" s="46" customFormat="1" ht="15" x14ac:dyDescent="0.25">
      <c r="A400" s="103">
        <v>382</v>
      </c>
      <c r="B400" s="51" t="s">
        <v>338</v>
      </c>
      <c r="C400" s="21" t="s">
        <v>61</v>
      </c>
      <c r="D400" s="21" t="s">
        <v>63</v>
      </c>
      <c r="E400" s="66">
        <v>42</v>
      </c>
      <c r="F400" s="40">
        <v>80</v>
      </c>
      <c r="G400" s="47">
        <f>E400+F400</f>
        <v>122</v>
      </c>
      <c r="H400" s="50">
        <f>E400</f>
        <v>42</v>
      </c>
      <c r="I400" s="28">
        <f t="shared" si="197"/>
        <v>289.78750000000002</v>
      </c>
      <c r="J400" s="28">
        <f t="shared" si="171"/>
        <v>12171.075000000001</v>
      </c>
      <c r="K400" s="41">
        <v>15</v>
      </c>
      <c r="L400" s="34">
        <f t="shared" si="175"/>
        <v>811.40500000000009</v>
      </c>
      <c r="M400" s="28">
        <v>1303.5733333333333</v>
      </c>
      <c r="N400" s="42">
        <v>0.25</v>
      </c>
      <c r="O400" s="34">
        <f t="shared" si="176"/>
        <v>528.74458333333337</v>
      </c>
      <c r="P400" s="42">
        <v>1.54</v>
      </c>
      <c r="Q400" s="34">
        <f t="shared" si="177"/>
        <v>3257.0666333333338</v>
      </c>
      <c r="R400" s="34">
        <f t="shared" si="178"/>
        <v>5900.7895500000004</v>
      </c>
      <c r="S400" s="42">
        <v>0.03</v>
      </c>
      <c r="T400" s="34">
        <f t="shared" si="179"/>
        <v>177.0236865</v>
      </c>
      <c r="U400" s="34">
        <f t="shared" si="180"/>
        <v>6077.8132365000001</v>
      </c>
      <c r="V400" s="43">
        <v>0</v>
      </c>
      <c r="W400" s="34">
        <v>0</v>
      </c>
      <c r="X400" s="36">
        <f t="shared" si="182"/>
        <v>6077.8132365000001</v>
      </c>
      <c r="Y400" s="36">
        <f>MROUND(X400,100)</f>
        <v>6100</v>
      </c>
      <c r="Z400" s="29">
        <f t="shared" si="173"/>
        <v>7320</v>
      </c>
      <c r="AA400" s="40">
        <v>80</v>
      </c>
      <c r="AB400" s="28">
        <f t="shared" si="198"/>
        <v>18.399999999999999</v>
      </c>
      <c r="AC400" s="34"/>
      <c r="AD400" s="34">
        <f t="shared" si="200"/>
        <v>1472</v>
      </c>
      <c r="AE400" s="43">
        <v>0.27100000000000002</v>
      </c>
      <c r="AF400" s="34">
        <f t="shared" si="201"/>
        <v>398.91200000000003</v>
      </c>
      <c r="AG400" s="43">
        <v>0</v>
      </c>
      <c r="AH400" s="34">
        <f t="shared" si="202"/>
        <v>0</v>
      </c>
      <c r="AI400" s="34">
        <f t="shared" si="203"/>
        <v>1870.912</v>
      </c>
      <c r="AJ400" s="34">
        <v>0</v>
      </c>
      <c r="AK400" s="42">
        <v>0.03</v>
      </c>
      <c r="AL400" s="34">
        <f t="shared" si="183"/>
        <v>56.127359999999996</v>
      </c>
      <c r="AM400" s="34">
        <f t="shared" si="184"/>
        <v>1927.03936</v>
      </c>
      <c r="AN400" s="43">
        <v>0</v>
      </c>
      <c r="AO400" s="34">
        <f t="shared" si="204"/>
        <v>0</v>
      </c>
      <c r="AP400" s="34">
        <f t="shared" si="205"/>
        <v>1927.03936</v>
      </c>
      <c r="AQ400" s="34">
        <f>MROUND(AP400,100)</f>
        <v>1900</v>
      </c>
      <c r="AR400" s="57"/>
      <c r="AS400" s="40"/>
      <c r="AT400" s="28"/>
      <c r="AU400" s="34"/>
      <c r="AV400" s="28"/>
      <c r="AW400" s="42"/>
      <c r="AX400" s="34"/>
      <c r="AY400" s="43"/>
      <c r="AZ400" s="34"/>
      <c r="BA400" s="34"/>
      <c r="BB400" s="34"/>
      <c r="BC400" s="42"/>
      <c r="BD400" s="34"/>
      <c r="BE400" s="34"/>
      <c r="BF400" s="43"/>
      <c r="BG400" s="34"/>
      <c r="BH400" s="34"/>
      <c r="BI400" s="120"/>
      <c r="BJ400" s="28">
        <f t="shared" si="174"/>
        <v>2280</v>
      </c>
    </row>
    <row r="401" spans="1:62" s="46" customFormat="1" ht="15" x14ac:dyDescent="0.25">
      <c r="A401" s="103">
        <v>383</v>
      </c>
      <c r="B401" s="51" t="s">
        <v>338</v>
      </c>
      <c r="C401" s="21" t="s">
        <v>61</v>
      </c>
      <c r="D401" s="21" t="s">
        <v>56</v>
      </c>
      <c r="E401" s="66">
        <v>42</v>
      </c>
      <c r="F401" s="40">
        <v>64</v>
      </c>
      <c r="G401" s="47">
        <f>E401+F401</f>
        <v>106</v>
      </c>
      <c r="H401" s="50">
        <f>E401</f>
        <v>42</v>
      </c>
      <c r="I401" s="28">
        <f t="shared" si="197"/>
        <v>289.78750000000002</v>
      </c>
      <c r="J401" s="28">
        <f t="shared" si="171"/>
        <v>12171.075000000001</v>
      </c>
      <c r="K401" s="41">
        <v>15</v>
      </c>
      <c r="L401" s="34">
        <f t="shared" si="175"/>
        <v>811.40500000000009</v>
      </c>
      <c r="M401" s="28">
        <v>1303.5733333333333</v>
      </c>
      <c r="N401" s="42">
        <v>0.25</v>
      </c>
      <c r="O401" s="34">
        <f t="shared" si="176"/>
        <v>528.74458333333337</v>
      </c>
      <c r="P401" s="42">
        <v>1.54</v>
      </c>
      <c r="Q401" s="34">
        <f t="shared" si="177"/>
        <v>3257.0666333333338</v>
      </c>
      <c r="R401" s="34">
        <f t="shared" si="178"/>
        <v>5900.7895500000004</v>
      </c>
      <c r="S401" s="42">
        <v>0.03</v>
      </c>
      <c r="T401" s="34">
        <f t="shared" si="179"/>
        <v>177.0236865</v>
      </c>
      <c r="U401" s="34">
        <f t="shared" si="180"/>
        <v>6077.8132365000001</v>
      </c>
      <c r="V401" s="43">
        <v>0</v>
      </c>
      <c r="W401" s="34">
        <v>0</v>
      </c>
      <c r="X401" s="36">
        <f t="shared" si="182"/>
        <v>6077.8132365000001</v>
      </c>
      <c r="Y401" s="36">
        <f>MROUND(X401,100)</f>
        <v>6100</v>
      </c>
      <c r="Z401" s="29">
        <f t="shared" si="173"/>
        <v>7320</v>
      </c>
      <c r="AA401" s="40">
        <v>64</v>
      </c>
      <c r="AB401" s="28">
        <f t="shared" si="198"/>
        <v>18.399999999999999</v>
      </c>
      <c r="AC401" s="34"/>
      <c r="AD401" s="34">
        <f t="shared" si="200"/>
        <v>1177.5999999999999</v>
      </c>
      <c r="AE401" s="43">
        <v>0.27100000000000002</v>
      </c>
      <c r="AF401" s="34">
        <f t="shared" si="201"/>
        <v>319.12959999999998</v>
      </c>
      <c r="AG401" s="43">
        <v>0</v>
      </c>
      <c r="AH401" s="34">
        <f t="shared" si="202"/>
        <v>0</v>
      </c>
      <c r="AI401" s="34">
        <f t="shared" si="203"/>
        <v>1496.7295999999999</v>
      </c>
      <c r="AJ401" s="34">
        <v>0</v>
      </c>
      <c r="AK401" s="42">
        <v>0.03</v>
      </c>
      <c r="AL401" s="34">
        <f t="shared" si="183"/>
        <v>44.901887999999992</v>
      </c>
      <c r="AM401" s="34">
        <f t="shared" si="184"/>
        <v>1541.631488</v>
      </c>
      <c r="AN401" s="43">
        <v>0</v>
      </c>
      <c r="AO401" s="34">
        <f t="shared" si="204"/>
        <v>0</v>
      </c>
      <c r="AP401" s="34">
        <f t="shared" si="205"/>
        <v>1541.631488</v>
      </c>
      <c r="AQ401" s="34">
        <f>MROUND(AP401,100)</f>
        <v>1500</v>
      </c>
      <c r="AR401" s="57"/>
      <c r="AS401" s="40"/>
      <c r="AT401" s="28"/>
      <c r="AU401" s="34"/>
      <c r="AV401" s="28"/>
      <c r="AW401" s="42"/>
      <c r="AX401" s="34"/>
      <c r="AY401" s="43"/>
      <c r="AZ401" s="34"/>
      <c r="BA401" s="34"/>
      <c r="BB401" s="34"/>
      <c r="BC401" s="42"/>
      <c r="BD401" s="34"/>
      <c r="BE401" s="34"/>
      <c r="BF401" s="43"/>
      <c r="BG401" s="34"/>
      <c r="BH401" s="34"/>
      <c r="BI401" s="120"/>
      <c r="BJ401" s="28">
        <f t="shared" si="174"/>
        <v>1800</v>
      </c>
    </row>
    <row r="402" spans="1:62" s="46" customFormat="1" ht="15" x14ac:dyDescent="0.25">
      <c r="A402" s="103">
        <v>384</v>
      </c>
      <c r="B402" s="51" t="s">
        <v>197</v>
      </c>
      <c r="C402" s="21" t="s">
        <v>58</v>
      </c>
      <c r="D402" s="21" t="s">
        <v>73</v>
      </c>
      <c r="E402" s="21">
        <v>253</v>
      </c>
      <c r="F402" s="23">
        <v>576</v>
      </c>
      <c r="G402" s="47">
        <f t="shared" si="199"/>
        <v>829</v>
      </c>
      <c r="H402" s="50">
        <f t="shared" ref="H402:H451" si="206">E402</f>
        <v>253</v>
      </c>
      <c r="I402" s="28">
        <f t="shared" si="197"/>
        <v>289.78750000000002</v>
      </c>
      <c r="J402" s="28">
        <f t="shared" si="171"/>
        <v>73316.237500000003</v>
      </c>
      <c r="K402" s="41">
        <v>15</v>
      </c>
      <c r="L402" s="28">
        <f t="shared" si="175"/>
        <v>4887.7491666666665</v>
      </c>
      <c r="M402" s="28">
        <v>1433.92</v>
      </c>
      <c r="N402" s="42">
        <v>0.25</v>
      </c>
      <c r="O402" s="28">
        <f t="shared" si="176"/>
        <v>1580.4172916666666</v>
      </c>
      <c r="P402" s="42">
        <v>1.54</v>
      </c>
      <c r="Q402" s="28">
        <f t="shared" si="177"/>
        <v>9735.3705166666659</v>
      </c>
      <c r="R402" s="28">
        <f t="shared" si="178"/>
        <v>17637.456975000001</v>
      </c>
      <c r="S402" s="42">
        <v>0.03</v>
      </c>
      <c r="T402" s="28">
        <f t="shared" si="179"/>
        <v>529.12370925000005</v>
      </c>
      <c r="U402" s="28">
        <f t="shared" si="180"/>
        <v>18166.580684250002</v>
      </c>
      <c r="V402" s="42">
        <v>0</v>
      </c>
      <c r="W402" s="28">
        <f t="shared" si="181"/>
        <v>0</v>
      </c>
      <c r="X402" s="29">
        <f t="shared" si="182"/>
        <v>18166.580684250002</v>
      </c>
      <c r="Y402" s="29">
        <f t="shared" si="185"/>
        <v>18200</v>
      </c>
      <c r="Z402" s="29">
        <f t="shared" si="173"/>
        <v>21840</v>
      </c>
      <c r="AA402" s="23">
        <v>576</v>
      </c>
      <c r="AB402" s="28">
        <f t="shared" si="198"/>
        <v>18.399999999999999</v>
      </c>
      <c r="AC402" s="34"/>
      <c r="AD402" s="28">
        <f t="shared" si="200"/>
        <v>10598.4</v>
      </c>
      <c r="AE402" s="42">
        <v>0.27100000000000002</v>
      </c>
      <c r="AF402" s="28">
        <f t="shared" si="201"/>
        <v>2872.1664000000001</v>
      </c>
      <c r="AG402" s="42">
        <v>0</v>
      </c>
      <c r="AH402" s="28">
        <f t="shared" si="202"/>
        <v>0</v>
      </c>
      <c r="AI402" s="28">
        <f t="shared" si="203"/>
        <v>13470.5664</v>
      </c>
      <c r="AJ402" s="28">
        <v>0</v>
      </c>
      <c r="AK402" s="42">
        <v>0.03</v>
      </c>
      <c r="AL402" s="28">
        <f t="shared" si="183"/>
        <v>404.11699199999998</v>
      </c>
      <c r="AM402" s="28">
        <f t="shared" si="184"/>
        <v>13874.683391999999</v>
      </c>
      <c r="AN402" s="42">
        <v>0</v>
      </c>
      <c r="AO402" s="28">
        <f t="shared" si="204"/>
        <v>0</v>
      </c>
      <c r="AP402" s="28">
        <f t="shared" si="205"/>
        <v>13874.683391999999</v>
      </c>
      <c r="AQ402" s="28">
        <f t="shared" si="186"/>
        <v>13900</v>
      </c>
      <c r="AR402" s="30" t="s">
        <v>59</v>
      </c>
      <c r="AS402" s="23"/>
      <c r="AT402" s="28"/>
      <c r="AU402" s="34"/>
      <c r="AV402" s="34"/>
      <c r="AW402" s="42"/>
      <c r="AX402" s="34"/>
      <c r="AY402" s="43"/>
      <c r="AZ402" s="34"/>
      <c r="BA402" s="34"/>
      <c r="BB402" s="34"/>
      <c r="BC402" s="42"/>
      <c r="BD402" s="34"/>
      <c r="BE402" s="34"/>
      <c r="BF402" s="43"/>
      <c r="BG402" s="34"/>
      <c r="BH402" s="34"/>
      <c r="BI402" s="120"/>
      <c r="BJ402" s="28">
        <f t="shared" si="174"/>
        <v>16680</v>
      </c>
    </row>
    <row r="403" spans="1:62" s="46" customFormat="1" ht="15" x14ac:dyDescent="0.25">
      <c r="A403" s="103">
        <v>385</v>
      </c>
      <c r="B403" s="51" t="s">
        <v>197</v>
      </c>
      <c r="C403" s="21" t="s">
        <v>116</v>
      </c>
      <c r="D403" s="21" t="s">
        <v>73</v>
      </c>
      <c r="E403" s="21">
        <v>79</v>
      </c>
      <c r="F403" s="23">
        <v>216</v>
      </c>
      <c r="G403" s="47">
        <f t="shared" si="199"/>
        <v>295</v>
      </c>
      <c r="H403" s="50">
        <f t="shared" si="206"/>
        <v>79</v>
      </c>
      <c r="I403" s="28">
        <f t="shared" si="197"/>
        <v>289.78750000000002</v>
      </c>
      <c r="J403" s="28">
        <f t="shared" si="171"/>
        <v>22893.212500000001</v>
      </c>
      <c r="K403" s="41">
        <v>15</v>
      </c>
      <c r="L403" s="28">
        <f t="shared" si="175"/>
        <v>1526.2141666666669</v>
      </c>
      <c r="M403" s="28">
        <v>1355.71</v>
      </c>
      <c r="N403" s="42">
        <v>0.25</v>
      </c>
      <c r="O403" s="28">
        <f t="shared" si="176"/>
        <v>720.48104166666667</v>
      </c>
      <c r="P403" s="42">
        <v>1.54</v>
      </c>
      <c r="Q403" s="28">
        <f t="shared" si="177"/>
        <v>4438.1632166666668</v>
      </c>
      <c r="R403" s="28">
        <f t="shared" si="178"/>
        <v>8040.5684250000004</v>
      </c>
      <c r="S403" s="42">
        <v>0.03</v>
      </c>
      <c r="T403" s="28">
        <f t="shared" si="179"/>
        <v>241.21705274999999</v>
      </c>
      <c r="U403" s="28">
        <f t="shared" si="180"/>
        <v>8281.7854777499997</v>
      </c>
      <c r="V403" s="42">
        <v>0</v>
      </c>
      <c r="W403" s="28">
        <f t="shared" si="181"/>
        <v>0</v>
      </c>
      <c r="X403" s="29">
        <f t="shared" si="182"/>
        <v>8281.7854777499997</v>
      </c>
      <c r="Y403" s="29">
        <f t="shared" si="185"/>
        <v>8300</v>
      </c>
      <c r="Z403" s="29">
        <f t="shared" ref="Z403:Z466" si="207">Y403*1.2</f>
        <v>9960</v>
      </c>
      <c r="AA403" s="23">
        <v>216</v>
      </c>
      <c r="AB403" s="28">
        <f t="shared" si="198"/>
        <v>18.399999999999999</v>
      </c>
      <c r="AC403" s="34"/>
      <c r="AD403" s="28">
        <f t="shared" si="200"/>
        <v>3974.3999999999996</v>
      </c>
      <c r="AE403" s="42">
        <v>0.27100000000000002</v>
      </c>
      <c r="AF403" s="28">
        <f t="shared" si="201"/>
        <v>1077.0624</v>
      </c>
      <c r="AG403" s="42">
        <v>0</v>
      </c>
      <c r="AH403" s="28">
        <f t="shared" si="202"/>
        <v>0</v>
      </c>
      <c r="AI403" s="28">
        <f t="shared" si="203"/>
        <v>5051.4623999999994</v>
      </c>
      <c r="AJ403" s="28">
        <v>0</v>
      </c>
      <c r="AK403" s="42">
        <v>0.03</v>
      </c>
      <c r="AL403" s="28">
        <f t="shared" si="183"/>
        <v>151.54387199999996</v>
      </c>
      <c r="AM403" s="28">
        <f t="shared" si="184"/>
        <v>5203.0062719999996</v>
      </c>
      <c r="AN403" s="42">
        <v>0</v>
      </c>
      <c r="AO403" s="28">
        <f t="shared" si="204"/>
        <v>0</v>
      </c>
      <c r="AP403" s="28">
        <f t="shared" si="205"/>
        <v>5203.0062719999996</v>
      </c>
      <c r="AQ403" s="28">
        <f t="shared" si="186"/>
        <v>5200</v>
      </c>
      <c r="AR403" s="30" t="s">
        <v>59</v>
      </c>
      <c r="AS403" s="23"/>
      <c r="AT403" s="28"/>
      <c r="AU403" s="34"/>
      <c r="AV403" s="34"/>
      <c r="AW403" s="42"/>
      <c r="AX403" s="34"/>
      <c r="AY403" s="43"/>
      <c r="AZ403" s="34"/>
      <c r="BA403" s="34"/>
      <c r="BB403" s="34"/>
      <c r="BC403" s="42"/>
      <c r="BD403" s="34"/>
      <c r="BE403" s="34"/>
      <c r="BF403" s="43"/>
      <c r="BG403" s="34"/>
      <c r="BH403" s="34"/>
      <c r="BI403" s="120"/>
      <c r="BJ403" s="28">
        <f t="shared" ref="BJ403:BJ466" si="208">AQ403*1.2</f>
        <v>6240</v>
      </c>
    </row>
    <row r="404" spans="1:62" s="46" customFormat="1" ht="15" x14ac:dyDescent="0.25">
      <c r="A404" s="103">
        <v>386</v>
      </c>
      <c r="B404" s="51" t="s">
        <v>197</v>
      </c>
      <c r="C404" s="21" t="s">
        <v>61</v>
      </c>
      <c r="D404" s="21" t="s">
        <v>74</v>
      </c>
      <c r="E404" s="21">
        <v>114</v>
      </c>
      <c r="F404" s="40">
        <v>248</v>
      </c>
      <c r="G404" s="47">
        <f t="shared" si="199"/>
        <v>362</v>
      </c>
      <c r="H404" s="50">
        <f t="shared" si="206"/>
        <v>114</v>
      </c>
      <c r="I404" s="28">
        <f t="shared" si="197"/>
        <v>289.78750000000002</v>
      </c>
      <c r="J404" s="28">
        <f t="shared" si="171"/>
        <v>33035.775000000001</v>
      </c>
      <c r="K404" s="41">
        <v>15</v>
      </c>
      <c r="L404" s="28">
        <f t="shared" si="175"/>
        <v>2202.3850000000002</v>
      </c>
      <c r="M404" s="28">
        <v>1355.71</v>
      </c>
      <c r="N404" s="42">
        <v>0.25</v>
      </c>
      <c r="O404" s="28">
        <f t="shared" si="176"/>
        <v>889.52375000000006</v>
      </c>
      <c r="P404" s="42">
        <v>1.54</v>
      </c>
      <c r="Q404" s="28">
        <f t="shared" si="177"/>
        <v>5479.466300000001</v>
      </c>
      <c r="R404" s="28">
        <f t="shared" si="178"/>
        <v>9927.0850500000015</v>
      </c>
      <c r="S404" s="42">
        <v>0.03</v>
      </c>
      <c r="T404" s="28">
        <f t="shared" si="179"/>
        <v>297.81255150000004</v>
      </c>
      <c r="U404" s="28">
        <f t="shared" si="180"/>
        <v>10224.897601500001</v>
      </c>
      <c r="V404" s="42">
        <v>0</v>
      </c>
      <c r="W404" s="28">
        <f t="shared" si="181"/>
        <v>0</v>
      </c>
      <c r="X404" s="29">
        <f t="shared" si="182"/>
        <v>10224.897601500001</v>
      </c>
      <c r="Y404" s="29">
        <f t="shared" si="185"/>
        <v>10200</v>
      </c>
      <c r="Z404" s="29">
        <f t="shared" si="207"/>
        <v>12240</v>
      </c>
      <c r="AA404" s="23" t="s">
        <v>292</v>
      </c>
      <c r="AB404" s="28">
        <f t="shared" si="198"/>
        <v>18.399999999999999</v>
      </c>
      <c r="AC404" s="34"/>
      <c r="AD404" s="28">
        <f t="shared" si="200"/>
        <v>4563.2</v>
      </c>
      <c r="AE404" s="42">
        <v>0.27100000000000002</v>
      </c>
      <c r="AF404" s="28">
        <f t="shared" si="201"/>
        <v>1236.6272000000001</v>
      </c>
      <c r="AG404" s="42">
        <v>0</v>
      </c>
      <c r="AH404" s="28">
        <f t="shared" si="202"/>
        <v>0</v>
      </c>
      <c r="AI404" s="28">
        <f t="shared" si="203"/>
        <v>5799.8271999999997</v>
      </c>
      <c r="AJ404" s="28">
        <v>0</v>
      </c>
      <c r="AK404" s="42">
        <v>0.03</v>
      </c>
      <c r="AL404" s="28">
        <f t="shared" si="183"/>
        <v>173.99481599999999</v>
      </c>
      <c r="AM404" s="28">
        <f t="shared" si="184"/>
        <v>5973.8220160000001</v>
      </c>
      <c r="AN404" s="42">
        <v>0</v>
      </c>
      <c r="AO404" s="28">
        <f t="shared" si="204"/>
        <v>0</v>
      </c>
      <c r="AP404" s="28">
        <f t="shared" si="205"/>
        <v>5973.8220160000001</v>
      </c>
      <c r="AQ404" s="28">
        <f t="shared" si="186"/>
        <v>6000</v>
      </c>
      <c r="AR404" s="30" t="s">
        <v>59</v>
      </c>
      <c r="AS404" s="23"/>
      <c r="AT404" s="28"/>
      <c r="AU404" s="34"/>
      <c r="AV404" s="34"/>
      <c r="AW404" s="42"/>
      <c r="AX404" s="34"/>
      <c r="AY404" s="43"/>
      <c r="AZ404" s="34"/>
      <c r="BA404" s="34"/>
      <c r="BB404" s="34"/>
      <c r="BC404" s="42"/>
      <c r="BD404" s="34"/>
      <c r="BE404" s="34"/>
      <c r="BF404" s="43"/>
      <c r="BG404" s="34"/>
      <c r="BH404" s="34"/>
      <c r="BI404" s="120"/>
      <c r="BJ404" s="28">
        <f t="shared" si="208"/>
        <v>7200</v>
      </c>
    </row>
    <row r="405" spans="1:62" s="46" customFormat="1" ht="15" x14ac:dyDescent="0.25">
      <c r="A405" s="103">
        <v>387</v>
      </c>
      <c r="B405" s="51" t="s">
        <v>198</v>
      </c>
      <c r="C405" s="21" t="s">
        <v>58</v>
      </c>
      <c r="D405" s="22">
        <v>3</v>
      </c>
      <c r="E405" s="22">
        <v>150</v>
      </c>
      <c r="F405" s="40">
        <v>240</v>
      </c>
      <c r="G405" s="47">
        <f t="shared" si="199"/>
        <v>390</v>
      </c>
      <c r="H405" s="50">
        <f t="shared" si="206"/>
        <v>150</v>
      </c>
      <c r="I405" s="28">
        <f t="shared" si="197"/>
        <v>289.78750000000002</v>
      </c>
      <c r="J405" s="28">
        <f t="shared" si="171"/>
        <v>43468.125</v>
      </c>
      <c r="K405" s="41">
        <v>15</v>
      </c>
      <c r="L405" s="28">
        <f t="shared" si="175"/>
        <v>2897.875</v>
      </c>
      <c r="M405" s="28">
        <v>1355.7133333333331</v>
      </c>
      <c r="N405" s="42">
        <v>0.25</v>
      </c>
      <c r="O405" s="28">
        <f t="shared" si="176"/>
        <v>1063.3970833333333</v>
      </c>
      <c r="P405" s="42">
        <v>1.54</v>
      </c>
      <c r="Q405" s="28">
        <f t="shared" si="177"/>
        <v>6550.5260333333335</v>
      </c>
      <c r="R405" s="28">
        <f t="shared" si="178"/>
        <v>11867.51145</v>
      </c>
      <c r="S405" s="42">
        <v>0.03</v>
      </c>
      <c r="T405" s="28">
        <f t="shared" si="179"/>
        <v>356.02534349999996</v>
      </c>
      <c r="U405" s="28">
        <f t="shared" si="180"/>
        <v>12223.536793499999</v>
      </c>
      <c r="V405" s="42">
        <v>0</v>
      </c>
      <c r="W405" s="28">
        <f t="shared" si="181"/>
        <v>0</v>
      </c>
      <c r="X405" s="29">
        <f t="shared" si="182"/>
        <v>12223.536793499999</v>
      </c>
      <c r="Y405" s="29">
        <f t="shared" si="185"/>
        <v>12200</v>
      </c>
      <c r="Z405" s="29">
        <f t="shared" si="207"/>
        <v>14640</v>
      </c>
      <c r="AA405" s="40">
        <v>240</v>
      </c>
      <c r="AB405" s="28">
        <f t="shared" si="198"/>
        <v>18.399999999999999</v>
      </c>
      <c r="AC405" s="34"/>
      <c r="AD405" s="28">
        <f t="shared" si="200"/>
        <v>4416</v>
      </c>
      <c r="AE405" s="42">
        <v>0.27100000000000002</v>
      </c>
      <c r="AF405" s="28">
        <f t="shared" si="201"/>
        <v>1196.7360000000001</v>
      </c>
      <c r="AG405" s="42">
        <v>0</v>
      </c>
      <c r="AH405" s="28">
        <f t="shared" si="202"/>
        <v>0</v>
      </c>
      <c r="AI405" s="28">
        <f t="shared" si="203"/>
        <v>5612.7359999999999</v>
      </c>
      <c r="AJ405" s="28">
        <v>0</v>
      </c>
      <c r="AK405" s="42">
        <v>0.03</v>
      </c>
      <c r="AL405" s="28">
        <f t="shared" si="183"/>
        <v>168.38208</v>
      </c>
      <c r="AM405" s="28">
        <f t="shared" si="184"/>
        <v>5781.1180800000002</v>
      </c>
      <c r="AN405" s="42">
        <v>0</v>
      </c>
      <c r="AO405" s="28">
        <f t="shared" si="204"/>
        <v>0</v>
      </c>
      <c r="AP405" s="28">
        <f t="shared" si="205"/>
        <v>5781.1180800000002</v>
      </c>
      <c r="AQ405" s="28">
        <f t="shared" si="186"/>
        <v>5800</v>
      </c>
      <c r="AR405" s="30" t="s">
        <v>59</v>
      </c>
      <c r="AS405" s="23"/>
      <c r="AT405" s="28"/>
      <c r="AU405" s="34"/>
      <c r="AV405" s="34"/>
      <c r="AW405" s="42"/>
      <c r="AX405" s="34"/>
      <c r="AY405" s="43"/>
      <c r="AZ405" s="34"/>
      <c r="BA405" s="34"/>
      <c r="BB405" s="34"/>
      <c r="BC405" s="42"/>
      <c r="BD405" s="34"/>
      <c r="BE405" s="34"/>
      <c r="BF405" s="43"/>
      <c r="BG405" s="34"/>
      <c r="BH405" s="34"/>
      <c r="BI405" s="120"/>
      <c r="BJ405" s="28">
        <f t="shared" si="208"/>
        <v>6960</v>
      </c>
    </row>
    <row r="406" spans="1:62" s="46" customFormat="1" ht="15" x14ac:dyDescent="0.25">
      <c r="A406" s="103">
        <v>388</v>
      </c>
      <c r="B406" s="51" t="s">
        <v>198</v>
      </c>
      <c r="C406" s="21" t="s">
        <v>60</v>
      </c>
      <c r="D406" s="22">
        <v>3</v>
      </c>
      <c r="E406" s="22">
        <v>100</v>
      </c>
      <c r="F406" s="40">
        <v>160</v>
      </c>
      <c r="G406" s="47">
        <f t="shared" si="199"/>
        <v>260</v>
      </c>
      <c r="H406" s="50">
        <f t="shared" si="206"/>
        <v>100</v>
      </c>
      <c r="I406" s="28">
        <f t="shared" si="197"/>
        <v>289.78750000000002</v>
      </c>
      <c r="J406" s="28">
        <f t="shared" si="171"/>
        <v>28978.750000000004</v>
      </c>
      <c r="K406" s="41">
        <v>15</v>
      </c>
      <c r="L406" s="28">
        <f t="shared" si="175"/>
        <v>1931.916666666667</v>
      </c>
      <c r="M406" s="28">
        <v>1329.6433333333332</v>
      </c>
      <c r="N406" s="42">
        <v>0.25</v>
      </c>
      <c r="O406" s="28">
        <f t="shared" si="176"/>
        <v>815.3900000000001</v>
      </c>
      <c r="P406" s="42">
        <v>1.54</v>
      </c>
      <c r="Q406" s="28">
        <f t="shared" si="177"/>
        <v>5022.8024000000005</v>
      </c>
      <c r="R406" s="28">
        <f t="shared" si="178"/>
        <v>9099.7524000000012</v>
      </c>
      <c r="S406" s="42">
        <v>0.03</v>
      </c>
      <c r="T406" s="28">
        <f t="shared" si="179"/>
        <v>272.99257200000005</v>
      </c>
      <c r="U406" s="28">
        <f t="shared" si="180"/>
        <v>9372.7449720000004</v>
      </c>
      <c r="V406" s="42">
        <v>0</v>
      </c>
      <c r="W406" s="28">
        <f t="shared" si="181"/>
        <v>0</v>
      </c>
      <c r="X406" s="29">
        <f t="shared" si="182"/>
        <v>9372.7449720000004</v>
      </c>
      <c r="Y406" s="29">
        <f t="shared" si="185"/>
        <v>9400</v>
      </c>
      <c r="Z406" s="29">
        <f t="shared" si="207"/>
        <v>11280</v>
      </c>
      <c r="AA406" s="40">
        <v>160</v>
      </c>
      <c r="AB406" s="28">
        <f t="shared" si="198"/>
        <v>18.399999999999999</v>
      </c>
      <c r="AC406" s="34"/>
      <c r="AD406" s="28">
        <f t="shared" si="200"/>
        <v>2944</v>
      </c>
      <c r="AE406" s="42">
        <v>0.27100000000000002</v>
      </c>
      <c r="AF406" s="28">
        <f t="shared" si="201"/>
        <v>797.82400000000007</v>
      </c>
      <c r="AG406" s="42">
        <v>0</v>
      </c>
      <c r="AH406" s="28">
        <f t="shared" si="202"/>
        <v>0</v>
      </c>
      <c r="AI406" s="28">
        <f t="shared" si="203"/>
        <v>3741.8240000000001</v>
      </c>
      <c r="AJ406" s="28">
        <v>0</v>
      </c>
      <c r="AK406" s="42">
        <v>0.03</v>
      </c>
      <c r="AL406" s="28">
        <f t="shared" si="183"/>
        <v>112.25471999999999</v>
      </c>
      <c r="AM406" s="28">
        <f t="shared" si="184"/>
        <v>3854.07872</v>
      </c>
      <c r="AN406" s="42">
        <v>0</v>
      </c>
      <c r="AO406" s="28">
        <f t="shared" si="204"/>
        <v>0</v>
      </c>
      <c r="AP406" s="28">
        <f t="shared" si="205"/>
        <v>3854.07872</v>
      </c>
      <c r="AQ406" s="28">
        <f t="shared" si="186"/>
        <v>3900</v>
      </c>
      <c r="AR406" s="30"/>
      <c r="AS406" s="23"/>
      <c r="AT406" s="28"/>
      <c r="AU406" s="34"/>
      <c r="AV406" s="34"/>
      <c r="AW406" s="42"/>
      <c r="AX406" s="34"/>
      <c r="AY406" s="43"/>
      <c r="AZ406" s="34"/>
      <c r="BA406" s="34"/>
      <c r="BB406" s="34"/>
      <c r="BC406" s="42"/>
      <c r="BD406" s="34"/>
      <c r="BE406" s="34"/>
      <c r="BF406" s="43"/>
      <c r="BG406" s="34"/>
      <c r="BH406" s="34"/>
      <c r="BI406" s="120"/>
      <c r="BJ406" s="28">
        <f t="shared" si="208"/>
        <v>4680</v>
      </c>
    </row>
    <row r="407" spans="1:62" s="46" customFormat="1" ht="15" x14ac:dyDescent="0.25">
      <c r="A407" s="103">
        <v>389</v>
      </c>
      <c r="B407" s="51" t="s">
        <v>198</v>
      </c>
      <c r="C407" s="21" t="s">
        <v>61</v>
      </c>
      <c r="D407" s="21" t="s">
        <v>63</v>
      </c>
      <c r="E407" s="22">
        <v>90</v>
      </c>
      <c r="F407" s="40">
        <v>120</v>
      </c>
      <c r="G407" s="47">
        <f t="shared" si="199"/>
        <v>210</v>
      </c>
      <c r="H407" s="50">
        <f t="shared" si="206"/>
        <v>90</v>
      </c>
      <c r="I407" s="28">
        <f t="shared" si="197"/>
        <v>289.78750000000002</v>
      </c>
      <c r="J407" s="28">
        <f t="shared" si="171"/>
        <v>26080.875000000004</v>
      </c>
      <c r="K407" s="41">
        <v>15</v>
      </c>
      <c r="L407" s="28">
        <f t="shared" si="175"/>
        <v>1738.7250000000001</v>
      </c>
      <c r="M407" s="28">
        <v>1329.6433333333332</v>
      </c>
      <c r="N407" s="42">
        <v>0.25</v>
      </c>
      <c r="O407" s="28">
        <f t="shared" si="176"/>
        <v>767.09208333333333</v>
      </c>
      <c r="P407" s="42">
        <v>1.54</v>
      </c>
      <c r="Q407" s="28">
        <f t="shared" si="177"/>
        <v>4725.2872333333335</v>
      </c>
      <c r="R407" s="28">
        <f t="shared" si="178"/>
        <v>8560.7476500000012</v>
      </c>
      <c r="S407" s="42">
        <v>0.03</v>
      </c>
      <c r="T407" s="28">
        <f t="shared" si="179"/>
        <v>256.8224295</v>
      </c>
      <c r="U407" s="28">
        <f t="shared" si="180"/>
        <v>8817.5700795000012</v>
      </c>
      <c r="V407" s="42">
        <v>0</v>
      </c>
      <c r="W407" s="28">
        <f t="shared" si="181"/>
        <v>0</v>
      </c>
      <c r="X407" s="29">
        <f t="shared" si="182"/>
        <v>8817.5700795000012</v>
      </c>
      <c r="Y407" s="29">
        <f t="shared" si="185"/>
        <v>8800</v>
      </c>
      <c r="Z407" s="29">
        <f t="shared" si="207"/>
        <v>10560</v>
      </c>
      <c r="AA407" s="23" t="s">
        <v>158</v>
      </c>
      <c r="AB407" s="28">
        <f t="shared" si="198"/>
        <v>18.399999999999999</v>
      </c>
      <c r="AC407" s="34"/>
      <c r="AD407" s="28">
        <f t="shared" si="200"/>
        <v>2208</v>
      </c>
      <c r="AE407" s="42">
        <v>0.27100000000000002</v>
      </c>
      <c r="AF407" s="28">
        <f t="shared" si="201"/>
        <v>598.36800000000005</v>
      </c>
      <c r="AG407" s="42">
        <v>0</v>
      </c>
      <c r="AH407" s="28">
        <f t="shared" si="202"/>
        <v>0</v>
      </c>
      <c r="AI407" s="28">
        <f t="shared" si="203"/>
        <v>2806.3679999999999</v>
      </c>
      <c r="AJ407" s="28">
        <v>0</v>
      </c>
      <c r="AK407" s="42">
        <v>0.03</v>
      </c>
      <c r="AL407" s="28">
        <f t="shared" si="183"/>
        <v>84.191040000000001</v>
      </c>
      <c r="AM407" s="28">
        <f t="shared" si="184"/>
        <v>2890.5590400000001</v>
      </c>
      <c r="AN407" s="42">
        <v>0</v>
      </c>
      <c r="AO407" s="28">
        <f t="shared" si="204"/>
        <v>0</v>
      </c>
      <c r="AP407" s="28">
        <f t="shared" si="205"/>
        <v>2890.5590400000001</v>
      </c>
      <c r="AQ407" s="28">
        <f t="shared" si="186"/>
        <v>2900</v>
      </c>
      <c r="AR407" s="30" t="s">
        <v>59</v>
      </c>
      <c r="AS407" s="23"/>
      <c r="AT407" s="28"/>
      <c r="AU407" s="34"/>
      <c r="AV407" s="34"/>
      <c r="AW407" s="42"/>
      <c r="AX407" s="34"/>
      <c r="AY407" s="43"/>
      <c r="AZ407" s="34"/>
      <c r="BA407" s="34"/>
      <c r="BB407" s="34"/>
      <c r="BC407" s="42"/>
      <c r="BD407" s="34"/>
      <c r="BE407" s="34"/>
      <c r="BF407" s="43"/>
      <c r="BG407" s="34"/>
      <c r="BH407" s="34"/>
      <c r="BI407" s="120"/>
      <c r="BJ407" s="28">
        <f t="shared" si="208"/>
        <v>3480</v>
      </c>
    </row>
    <row r="408" spans="1:62" s="46" customFormat="1" ht="15" x14ac:dyDescent="0.25">
      <c r="A408" s="103">
        <v>390</v>
      </c>
      <c r="B408" s="51" t="s">
        <v>198</v>
      </c>
      <c r="C408" s="21" t="s">
        <v>61</v>
      </c>
      <c r="D408" s="21" t="s">
        <v>199</v>
      </c>
      <c r="E408" s="22">
        <v>80</v>
      </c>
      <c r="F408" s="40">
        <v>80</v>
      </c>
      <c r="G408" s="47">
        <f t="shared" si="199"/>
        <v>160</v>
      </c>
      <c r="H408" s="50">
        <f t="shared" si="206"/>
        <v>80</v>
      </c>
      <c r="I408" s="28">
        <f t="shared" si="197"/>
        <v>289.78750000000002</v>
      </c>
      <c r="J408" s="28">
        <f t="shared" si="171"/>
        <v>23183</v>
      </c>
      <c r="K408" s="41">
        <v>15</v>
      </c>
      <c r="L408" s="28">
        <f t="shared" ref="L408:L484" si="209">J408/K408</f>
        <v>1545.5333333333333</v>
      </c>
      <c r="M408" s="28">
        <v>1303.57</v>
      </c>
      <c r="N408" s="42">
        <v>0.25</v>
      </c>
      <c r="O408" s="28">
        <f t="shared" ref="O408:O484" si="210">(L408+M408)*N408</f>
        <v>712.27583333333337</v>
      </c>
      <c r="P408" s="42">
        <v>1.54</v>
      </c>
      <c r="Q408" s="28">
        <f t="shared" ref="Q408:Q484" si="211">(L408+M408)*P408</f>
        <v>4387.6191333333336</v>
      </c>
      <c r="R408" s="28">
        <f t="shared" ref="R408:R452" si="212">L408+M408+O408+Q408</f>
        <v>7948.9983000000002</v>
      </c>
      <c r="S408" s="42">
        <v>0.03</v>
      </c>
      <c r="T408" s="28">
        <f t="shared" ref="T408:T484" si="213">R408*S408</f>
        <v>238.46994899999999</v>
      </c>
      <c r="U408" s="28">
        <f t="shared" ref="U408:U464" si="214">R408+T408</f>
        <v>8187.4682490000005</v>
      </c>
      <c r="V408" s="42">
        <v>0</v>
      </c>
      <c r="W408" s="28">
        <f t="shared" ref="W408:W451" si="215">U408*V408</f>
        <v>0</v>
      </c>
      <c r="X408" s="29">
        <f t="shared" ref="X408:X462" si="216">U408+W408</f>
        <v>8187.4682490000005</v>
      </c>
      <c r="Y408" s="29">
        <f t="shared" si="185"/>
        <v>8200</v>
      </c>
      <c r="Z408" s="29">
        <f t="shared" si="207"/>
        <v>9840</v>
      </c>
      <c r="AA408" s="23" t="s">
        <v>299</v>
      </c>
      <c r="AB408" s="28">
        <f t="shared" si="198"/>
        <v>18.399999999999999</v>
      </c>
      <c r="AC408" s="34"/>
      <c r="AD408" s="28">
        <f t="shared" si="200"/>
        <v>1472</v>
      </c>
      <c r="AE408" s="42">
        <v>0.27100000000000002</v>
      </c>
      <c r="AF408" s="28">
        <f t="shared" si="201"/>
        <v>398.91200000000003</v>
      </c>
      <c r="AG408" s="42">
        <v>0</v>
      </c>
      <c r="AH408" s="28">
        <f t="shared" si="202"/>
        <v>0</v>
      </c>
      <c r="AI408" s="28">
        <f t="shared" si="203"/>
        <v>1870.912</v>
      </c>
      <c r="AJ408" s="28">
        <v>0</v>
      </c>
      <c r="AK408" s="42">
        <v>0.03</v>
      </c>
      <c r="AL408" s="28">
        <f t="shared" si="183"/>
        <v>56.127359999999996</v>
      </c>
      <c r="AM408" s="28">
        <f t="shared" si="184"/>
        <v>1927.03936</v>
      </c>
      <c r="AN408" s="42">
        <v>0</v>
      </c>
      <c r="AO408" s="28">
        <f t="shared" si="204"/>
        <v>0</v>
      </c>
      <c r="AP408" s="28">
        <f t="shared" si="205"/>
        <v>1927.03936</v>
      </c>
      <c r="AQ408" s="28">
        <f t="shared" si="186"/>
        <v>1900</v>
      </c>
      <c r="AR408" s="30" t="s">
        <v>59</v>
      </c>
      <c r="AS408" s="23"/>
      <c r="AT408" s="28"/>
      <c r="AU408" s="34"/>
      <c r="AV408" s="34"/>
      <c r="AW408" s="42"/>
      <c r="AX408" s="34"/>
      <c r="AY408" s="43"/>
      <c r="AZ408" s="34"/>
      <c r="BA408" s="34"/>
      <c r="BB408" s="34"/>
      <c r="BC408" s="42"/>
      <c r="BD408" s="34"/>
      <c r="BE408" s="34"/>
      <c r="BF408" s="43"/>
      <c r="BG408" s="34"/>
      <c r="BH408" s="34"/>
      <c r="BI408" s="120"/>
      <c r="BJ408" s="28">
        <f t="shared" si="208"/>
        <v>2280</v>
      </c>
    </row>
    <row r="409" spans="1:62" s="46" customFormat="1" ht="15" x14ac:dyDescent="0.25">
      <c r="A409" s="103">
        <v>391</v>
      </c>
      <c r="B409" s="51" t="s">
        <v>200</v>
      </c>
      <c r="C409" s="21" t="s">
        <v>58</v>
      </c>
      <c r="D409" s="22">
        <v>2</v>
      </c>
      <c r="E409" s="21">
        <v>287</v>
      </c>
      <c r="F409" s="23">
        <v>520</v>
      </c>
      <c r="G409" s="47">
        <f t="shared" si="199"/>
        <v>807</v>
      </c>
      <c r="H409" s="50">
        <f t="shared" si="206"/>
        <v>287</v>
      </c>
      <c r="I409" s="28">
        <f t="shared" si="197"/>
        <v>289.78750000000002</v>
      </c>
      <c r="J409" s="28">
        <f t="shared" si="171"/>
        <v>83169.012500000012</v>
      </c>
      <c r="K409" s="41">
        <v>15</v>
      </c>
      <c r="L409" s="28">
        <f t="shared" si="209"/>
        <v>5544.6008333333339</v>
      </c>
      <c r="M409" s="28">
        <v>1433.92</v>
      </c>
      <c r="N409" s="42">
        <v>0.25</v>
      </c>
      <c r="O409" s="28">
        <f t="shared" si="210"/>
        <v>1744.6302083333335</v>
      </c>
      <c r="P409" s="42">
        <v>1.54</v>
      </c>
      <c r="Q409" s="28">
        <f t="shared" si="211"/>
        <v>10746.922083333335</v>
      </c>
      <c r="R409" s="28">
        <f t="shared" si="212"/>
        <v>19470.073125000003</v>
      </c>
      <c r="S409" s="42">
        <v>0.03</v>
      </c>
      <c r="T409" s="28">
        <f t="shared" si="213"/>
        <v>584.10219375000008</v>
      </c>
      <c r="U409" s="28">
        <f t="shared" si="214"/>
        <v>20054.175318750003</v>
      </c>
      <c r="V409" s="42">
        <v>0</v>
      </c>
      <c r="W409" s="28">
        <f t="shared" si="215"/>
        <v>0</v>
      </c>
      <c r="X409" s="29">
        <f t="shared" si="216"/>
        <v>20054.175318750003</v>
      </c>
      <c r="Y409" s="29">
        <f t="shared" si="185"/>
        <v>20100</v>
      </c>
      <c r="Z409" s="29">
        <f t="shared" si="207"/>
        <v>24120</v>
      </c>
      <c r="AA409" s="23">
        <v>520</v>
      </c>
      <c r="AB409" s="28">
        <f t="shared" si="198"/>
        <v>18.399999999999999</v>
      </c>
      <c r="AC409" s="34"/>
      <c r="AD409" s="28">
        <f t="shared" si="200"/>
        <v>9568</v>
      </c>
      <c r="AE409" s="42">
        <v>0.27100000000000002</v>
      </c>
      <c r="AF409" s="28">
        <f t="shared" si="201"/>
        <v>2592.9280000000003</v>
      </c>
      <c r="AG409" s="42">
        <v>0</v>
      </c>
      <c r="AH409" s="28">
        <f t="shared" si="202"/>
        <v>0</v>
      </c>
      <c r="AI409" s="28">
        <f t="shared" si="203"/>
        <v>12160.928</v>
      </c>
      <c r="AJ409" s="28">
        <v>0</v>
      </c>
      <c r="AK409" s="42">
        <v>0.03</v>
      </c>
      <c r="AL409" s="28">
        <f t="shared" si="183"/>
        <v>364.82783999999998</v>
      </c>
      <c r="AM409" s="28">
        <f t="shared" si="184"/>
        <v>12525.75584</v>
      </c>
      <c r="AN409" s="42">
        <v>0</v>
      </c>
      <c r="AO409" s="28">
        <f t="shared" si="204"/>
        <v>0</v>
      </c>
      <c r="AP409" s="28">
        <f t="shared" si="205"/>
        <v>12525.75584</v>
      </c>
      <c r="AQ409" s="28">
        <f t="shared" si="186"/>
        <v>12500</v>
      </c>
      <c r="AR409" s="30" t="s">
        <v>59</v>
      </c>
      <c r="AS409" s="23"/>
      <c r="AT409" s="28"/>
      <c r="AU409" s="34"/>
      <c r="AV409" s="34"/>
      <c r="AW409" s="42"/>
      <c r="AX409" s="34"/>
      <c r="AY409" s="43"/>
      <c r="AZ409" s="34"/>
      <c r="BA409" s="34"/>
      <c r="BB409" s="34"/>
      <c r="BC409" s="42"/>
      <c r="BD409" s="34"/>
      <c r="BE409" s="34"/>
      <c r="BF409" s="43"/>
      <c r="BG409" s="34"/>
      <c r="BH409" s="34"/>
      <c r="BI409" s="120"/>
      <c r="BJ409" s="28">
        <f t="shared" si="208"/>
        <v>15000</v>
      </c>
    </row>
    <row r="410" spans="1:62" s="46" customFormat="1" ht="15" x14ac:dyDescent="0.25">
      <c r="A410" s="103">
        <v>392</v>
      </c>
      <c r="B410" s="51" t="s">
        <v>200</v>
      </c>
      <c r="C410" s="21" t="s">
        <v>60</v>
      </c>
      <c r="D410" s="21" t="s">
        <v>78</v>
      </c>
      <c r="E410" s="21">
        <v>220</v>
      </c>
      <c r="F410" s="23">
        <v>216</v>
      </c>
      <c r="G410" s="47">
        <f t="shared" si="199"/>
        <v>436</v>
      </c>
      <c r="H410" s="50">
        <f t="shared" si="206"/>
        <v>220</v>
      </c>
      <c r="I410" s="28">
        <f t="shared" si="197"/>
        <v>289.78750000000002</v>
      </c>
      <c r="J410" s="28">
        <f t="shared" si="171"/>
        <v>63753.250000000007</v>
      </c>
      <c r="K410" s="41">
        <v>15</v>
      </c>
      <c r="L410" s="28">
        <f t="shared" si="209"/>
        <v>4250.2166666666672</v>
      </c>
      <c r="M410" s="28">
        <v>1355.71</v>
      </c>
      <c r="N410" s="42">
        <v>0.25</v>
      </c>
      <c r="O410" s="28">
        <f t="shared" si="210"/>
        <v>1401.4816666666668</v>
      </c>
      <c r="P410" s="42">
        <v>1.54</v>
      </c>
      <c r="Q410" s="28">
        <f t="shared" si="211"/>
        <v>8633.1270666666678</v>
      </c>
      <c r="R410" s="28">
        <f t="shared" si="212"/>
        <v>15640.535400000001</v>
      </c>
      <c r="S410" s="42">
        <v>0.03</v>
      </c>
      <c r="T410" s="28">
        <f t="shared" si="213"/>
        <v>469.21606200000002</v>
      </c>
      <c r="U410" s="28">
        <f t="shared" si="214"/>
        <v>16109.751462</v>
      </c>
      <c r="V410" s="42">
        <v>0</v>
      </c>
      <c r="W410" s="28">
        <f t="shared" si="215"/>
        <v>0</v>
      </c>
      <c r="X410" s="29">
        <f t="shared" si="216"/>
        <v>16109.751462</v>
      </c>
      <c r="Y410" s="29">
        <f t="shared" si="185"/>
        <v>16100</v>
      </c>
      <c r="Z410" s="29">
        <f t="shared" si="207"/>
        <v>19320</v>
      </c>
      <c r="AA410" s="23">
        <v>216</v>
      </c>
      <c r="AB410" s="28">
        <f t="shared" si="198"/>
        <v>18.399999999999999</v>
      </c>
      <c r="AC410" s="34"/>
      <c r="AD410" s="28">
        <f t="shared" si="200"/>
        <v>3974.3999999999996</v>
      </c>
      <c r="AE410" s="42">
        <v>0.27100000000000002</v>
      </c>
      <c r="AF410" s="28">
        <f t="shared" si="201"/>
        <v>1077.0624</v>
      </c>
      <c r="AG410" s="42">
        <v>0</v>
      </c>
      <c r="AH410" s="28">
        <f t="shared" si="202"/>
        <v>0</v>
      </c>
      <c r="AI410" s="28">
        <f t="shared" si="203"/>
        <v>5051.4623999999994</v>
      </c>
      <c r="AJ410" s="28">
        <v>0</v>
      </c>
      <c r="AK410" s="42">
        <v>0.03</v>
      </c>
      <c r="AL410" s="28">
        <f t="shared" si="183"/>
        <v>151.54387199999996</v>
      </c>
      <c r="AM410" s="28">
        <f t="shared" si="184"/>
        <v>5203.0062719999996</v>
      </c>
      <c r="AN410" s="42">
        <v>0</v>
      </c>
      <c r="AO410" s="28">
        <f t="shared" si="204"/>
        <v>0</v>
      </c>
      <c r="AP410" s="28">
        <f t="shared" si="205"/>
        <v>5203.0062719999996</v>
      </c>
      <c r="AQ410" s="28">
        <f t="shared" si="186"/>
        <v>5200</v>
      </c>
      <c r="AR410" s="30" t="s">
        <v>59</v>
      </c>
      <c r="AS410" s="23"/>
      <c r="AT410" s="28"/>
      <c r="AU410" s="34"/>
      <c r="AV410" s="34"/>
      <c r="AW410" s="42"/>
      <c r="AX410" s="34"/>
      <c r="AY410" s="43"/>
      <c r="AZ410" s="34"/>
      <c r="BA410" s="34"/>
      <c r="BB410" s="34"/>
      <c r="BC410" s="42"/>
      <c r="BD410" s="34"/>
      <c r="BE410" s="34"/>
      <c r="BF410" s="43"/>
      <c r="BG410" s="34"/>
      <c r="BH410" s="34"/>
      <c r="BI410" s="120"/>
      <c r="BJ410" s="28">
        <f t="shared" si="208"/>
        <v>6240</v>
      </c>
    </row>
    <row r="411" spans="1:62" s="46" customFormat="1" ht="15" x14ac:dyDescent="0.25">
      <c r="A411" s="103">
        <v>393</v>
      </c>
      <c r="B411" s="51" t="s">
        <v>200</v>
      </c>
      <c r="C411" s="21" t="s">
        <v>61</v>
      </c>
      <c r="D411" s="22">
        <v>3</v>
      </c>
      <c r="E411" s="21">
        <v>183</v>
      </c>
      <c r="F411" s="23">
        <v>192</v>
      </c>
      <c r="G411" s="47">
        <f t="shared" si="199"/>
        <v>375</v>
      </c>
      <c r="H411" s="50">
        <f t="shared" si="206"/>
        <v>183</v>
      </c>
      <c r="I411" s="28">
        <f t="shared" si="197"/>
        <v>289.78750000000002</v>
      </c>
      <c r="J411" s="28">
        <f t="shared" ref="J411:J492" si="217">E411*I411</f>
        <v>53031.112500000003</v>
      </c>
      <c r="K411" s="41">
        <v>15</v>
      </c>
      <c r="L411" s="28">
        <f t="shared" si="209"/>
        <v>3535.4075000000003</v>
      </c>
      <c r="M411" s="28">
        <v>1329.64</v>
      </c>
      <c r="N411" s="42">
        <v>0.25</v>
      </c>
      <c r="O411" s="28">
        <f t="shared" si="210"/>
        <v>1216.2618750000001</v>
      </c>
      <c r="P411" s="42">
        <v>1.54</v>
      </c>
      <c r="Q411" s="28">
        <f t="shared" si="211"/>
        <v>7492.1731500000014</v>
      </c>
      <c r="R411" s="28">
        <f t="shared" si="212"/>
        <v>13573.482525000003</v>
      </c>
      <c r="S411" s="42">
        <v>0.03</v>
      </c>
      <c r="T411" s="28">
        <f t="shared" si="213"/>
        <v>407.20447575000009</v>
      </c>
      <c r="U411" s="28">
        <f t="shared" si="214"/>
        <v>13980.687000750004</v>
      </c>
      <c r="V411" s="42">
        <v>0</v>
      </c>
      <c r="W411" s="28">
        <f t="shared" si="215"/>
        <v>0</v>
      </c>
      <c r="X411" s="29">
        <f t="shared" si="216"/>
        <v>13980.687000750004</v>
      </c>
      <c r="Y411" s="29">
        <f t="shared" si="185"/>
        <v>14000</v>
      </c>
      <c r="Z411" s="29">
        <f t="shared" si="207"/>
        <v>16800</v>
      </c>
      <c r="AA411" s="23">
        <v>192</v>
      </c>
      <c r="AB411" s="28">
        <f t="shared" si="198"/>
        <v>18.399999999999999</v>
      </c>
      <c r="AC411" s="34"/>
      <c r="AD411" s="28">
        <f t="shared" si="200"/>
        <v>3532.7999999999997</v>
      </c>
      <c r="AE411" s="42">
        <v>0.27100000000000002</v>
      </c>
      <c r="AF411" s="28">
        <f t="shared" si="201"/>
        <v>957.38879999999995</v>
      </c>
      <c r="AG411" s="42">
        <v>0</v>
      </c>
      <c r="AH411" s="28">
        <f t="shared" si="202"/>
        <v>0</v>
      </c>
      <c r="AI411" s="28">
        <f t="shared" si="203"/>
        <v>4490.1887999999999</v>
      </c>
      <c r="AJ411" s="28">
        <v>0</v>
      </c>
      <c r="AK411" s="42">
        <v>0.03</v>
      </c>
      <c r="AL411" s="28">
        <f t="shared" si="183"/>
        <v>134.70566399999998</v>
      </c>
      <c r="AM411" s="28">
        <f t="shared" si="184"/>
        <v>4624.894464</v>
      </c>
      <c r="AN411" s="42">
        <v>0</v>
      </c>
      <c r="AO411" s="28">
        <f t="shared" si="204"/>
        <v>0</v>
      </c>
      <c r="AP411" s="28">
        <f t="shared" si="205"/>
        <v>4624.894464</v>
      </c>
      <c r="AQ411" s="28">
        <f t="shared" si="186"/>
        <v>4600</v>
      </c>
      <c r="AR411" s="30" t="s">
        <v>59</v>
      </c>
      <c r="AS411" s="23"/>
      <c r="AT411" s="28"/>
      <c r="AU411" s="34"/>
      <c r="AV411" s="34"/>
      <c r="AW411" s="42"/>
      <c r="AX411" s="34"/>
      <c r="AY411" s="43"/>
      <c r="AZ411" s="34"/>
      <c r="BA411" s="34"/>
      <c r="BB411" s="34"/>
      <c r="BC411" s="42"/>
      <c r="BD411" s="34"/>
      <c r="BE411" s="34"/>
      <c r="BF411" s="43"/>
      <c r="BG411" s="34"/>
      <c r="BH411" s="34"/>
      <c r="BI411" s="120"/>
      <c r="BJ411" s="28">
        <f t="shared" si="208"/>
        <v>5520</v>
      </c>
    </row>
    <row r="412" spans="1:62" s="46" customFormat="1" ht="15" x14ac:dyDescent="0.25">
      <c r="A412" s="103">
        <v>394</v>
      </c>
      <c r="B412" s="51" t="s">
        <v>200</v>
      </c>
      <c r="C412" s="21" t="s">
        <v>61</v>
      </c>
      <c r="D412" s="21" t="s">
        <v>63</v>
      </c>
      <c r="E412" s="21">
        <v>127</v>
      </c>
      <c r="F412" s="23">
        <v>136</v>
      </c>
      <c r="G412" s="47">
        <f t="shared" si="199"/>
        <v>263</v>
      </c>
      <c r="H412" s="50">
        <f t="shared" si="206"/>
        <v>127</v>
      </c>
      <c r="I412" s="28">
        <f t="shared" si="197"/>
        <v>289.78750000000002</v>
      </c>
      <c r="J412" s="28">
        <f t="shared" si="217"/>
        <v>36803.012500000004</v>
      </c>
      <c r="K412" s="41">
        <v>15</v>
      </c>
      <c r="L412" s="28">
        <f t="shared" si="209"/>
        <v>2453.5341666666668</v>
      </c>
      <c r="M412" s="28">
        <v>1329.64</v>
      </c>
      <c r="N412" s="42">
        <v>0.25</v>
      </c>
      <c r="O412" s="28">
        <f t="shared" si="210"/>
        <v>945.79354166666667</v>
      </c>
      <c r="P412" s="42">
        <v>1.54</v>
      </c>
      <c r="Q412" s="28">
        <f t="shared" si="211"/>
        <v>5826.088216666667</v>
      </c>
      <c r="R412" s="28">
        <f t="shared" si="212"/>
        <v>10555.055925000001</v>
      </c>
      <c r="S412" s="42">
        <v>0.03</v>
      </c>
      <c r="T412" s="28">
        <f t="shared" si="213"/>
        <v>316.65167775000003</v>
      </c>
      <c r="U412" s="28">
        <f t="shared" si="214"/>
        <v>10871.707602750001</v>
      </c>
      <c r="V412" s="42">
        <v>0</v>
      </c>
      <c r="W412" s="28">
        <f t="shared" si="215"/>
        <v>0</v>
      </c>
      <c r="X412" s="29">
        <f t="shared" si="216"/>
        <v>10871.707602750001</v>
      </c>
      <c r="Y412" s="29">
        <f t="shared" si="185"/>
        <v>10900</v>
      </c>
      <c r="Z412" s="29">
        <f t="shared" si="207"/>
        <v>13080</v>
      </c>
      <c r="AA412" s="23">
        <v>136</v>
      </c>
      <c r="AB412" s="28">
        <f t="shared" si="198"/>
        <v>18.399999999999999</v>
      </c>
      <c r="AC412" s="34"/>
      <c r="AD412" s="28">
        <f t="shared" si="200"/>
        <v>2502.3999999999996</v>
      </c>
      <c r="AE412" s="42">
        <v>0.27100000000000002</v>
      </c>
      <c r="AF412" s="28">
        <f t="shared" si="201"/>
        <v>678.15039999999999</v>
      </c>
      <c r="AG412" s="42">
        <v>0</v>
      </c>
      <c r="AH412" s="28">
        <f t="shared" si="202"/>
        <v>0</v>
      </c>
      <c r="AI412" s="28">
        <f t="shared" si="203"/>
        <v>3180.5503999999996</v>
      </c>
      <c r="AJ412" s="28">
        <v>0</v>
      </c>
      <c r="AK412" s="42">
        <v>0.03</v>
      </c>
      <c r="AL412" s="28">
        <f t="shared" si="183"/>
        <v>95.416511999999983</v>
      </c>
      <c r="AM412" s="28">
        <f t="shared" si="184"/>
        <v>3275.9669119999994</v>
      </c>
      <c r="AN412" s="42">
        <v>0</v>
      </c>
      <c r="AO412" s="28">
        <f t="shared" si="204"/>
        <v>0</v>
      </c>
      <c r="AP412" s="28">
        <f t="shared" si="205"/>
        <v>3275.9669119999994</v>
      </c>
      <c r="AQ412" s="28">
        <f t="shared" si="186"/>
        <v>3300</v>
      </c>
      <c r="AR412" s="30" t="s">
        <v>59</v>
      </c>
      <c r="AS412" s="23"/>
      <c r="AT412" s="28"/>
      <c r="AU412" s="34"/>
      <c r="AV412" s="34"/>
      <c r="AW412" s="42"/>
      <c r="AX412" s="34"/>
      <c r="AY412" s="43"/>
      <c r="AZ412" s="34"/>
      <c r="BA412" s="34"/>
      <c r="BB412" s="34"/>
      <c r="BC412" s="42"/>
      <c r="BD412" s="34"/>
      <c r="BE412" s="34"/>
      <c r="BF412" s="43"/>
      <c r="BG412" s="34"/>
      <c r="BH412" s="34"/>
      <c r="BI412" s="120"/>
      <c r="BJ412" s="28">
        <f t="shared" si="208"/>
        <v>3960</v>
      </c>
    </row>
    <row r="413" spans="1:62" s="46" customFormat="1" ht="15" x14ac:dyDescent="0.25">
      <c r="A413" s="103">
        <v>395</v>
      </c>
      <c r="B413" s="51" t="s">
        <v>200</v>
      </c>
      <c r="C413" s="21" t="s">
        <v>61</v>
      </c>
      <c r="D413" s="22">
        <v>6</v>
      </c>
      <c r="E413" s="21">
        <v>77</v>
      </c>
      <c r="F413" s="23">
        <v>88</v>
      </c>
      <c r="G413" s="47">
        <f t="shared" si="199"/>
        <v>165</v>
      </c>
      <c r="H413" s="50">
        <f t="shared" si="206"/>
        <v>77</v>
      </c>
      <c r="I413" s="28">
        <f t="shared" si="197"/>
        <v>289.78750000000002</v>
      </c>
      <c r="J413" s="28">
        <f t="shared" si="217"/>
        <v>22313.637500000001</v>
      </c>
      <c r="K413" s="41">
        <v>15</v>
      </c>
      <c r="L413" s="28">
        <f t="shared" si="209"/>
        <v>1487.5758333333333</v>
      </c>
      <c r="M413" s="28">
        <v>1303.57</v>
      </c>
      <c r="N413" s="42">
        <v>0.25</v>
      </c>
      <c r="O413" s="28">
        <f t="shared" si="210"/>
        <v>697.78645833333326</v>
      </c>
      <c r="P413" s="42">
        <v>1.54</v>
      </c>
      <c r="Q413" s="28">
        <f t="shared" si="211"/>
        <v>4298.364583333333</v>
      </c>
      <c r="R413" s="28">
        <f t="shared" si="212"/>
        <v>7787.2968749999991</v>
      </c>
      <c r="S413" s="42">
        <v>0.03</v>
      </c>
      <c r="T413" s="28">
        <f t="shared" si="213"/>
        <v>233.61890624999995</v>
      </c>
      <c r="U413" s="28">
        <f t="shared" si="214"/>
        <v>8020.9157812499989</v>
      </c>
      <c r="V413" s="42">
        <v>0</v>
      </c>
      <c r="W413" s="28">
        <f t="shared" si="215"/>
        <v>0</v>
      </c>
      <c r="X413" s="29">
        <f t="shared" si="216"/>
        <v>8020.9157812499989</v>
      </c>
      <c r="Y413" s="29">
        <f t="shared" ref="Y413:Y488" si="218">MROUND(X413,100)</f>
        <v>8000</v>
      </c>
      <c r="Z413" s="29">
        <f t="shared" si="207"/>
        <v>9600</v>
      </c>
      <c r="AA413" s="23">
        <v>88</v>
      </c>
      <c r="AB413" s="28">
        <f t="shared" si="198"/>
        <v>18.399999999999999</v>
      </c>
      <c r="AC413" s="34"/>
      <c r="AD413" s="28">
        <f t="shared" si="200"/>
        <v>1619.1999999999998</v>
      </c>
      <c r="AE413" s="42">
        <v>0.27100000000000002</v>
      </c>
      <c r="AF413" s="28">
        <f t="shared" si="201"/>
        <v>438.8032</v>
      </c>
      <c r="AG413" s="42">
        <v>0</v>
      </c>
      <c r="AH413" s="28">
        <f t="shared" si="202"/>
        <v>0</v>
      </c>
      <c r="AI413" s="28">
        <f t="shared" si="203"/>
        <v>2058.0031999999997</v>
      </c>
      <c r="AJ413" s="28">
        <v>0</v>
      </c>
      <c r="AK413" s="42">
        <v>0.03</v>
      </c>
      <c r="AL413" s="28">
        <f t="shared" si="183"/>
        <v>61.740095999999987</v>
      </c>
      <c r="AM413" s="28">
        <f t="shared" si="184"/>
        <v>2119.7432959999996</v>
      </c>
      <c r="AN413" s="42">
        <v>0</v>
      </c>
      <c r="AO413" s="28">
        <f t="shared" si="204"/>
        <v>0</v>
      </c>
      <c r="AP413" s="28">
        <f t="shared" si="205"/>
        <v>2119.7432959999996</v>
      </c>
      <c r="AQ413" s="28">
        <f t="shared" ref="AQ413:AQ452" si="219">MROUND(AP413,100)</f>
        <v>2100</v>
      </c>
      <c r="AR413" s="30" t="s">
        <v>59</v>
      </c>
      <c r="AS413" s="23"/>
      <c r="AT413" s="28"/>
      <c r="AU413" s="34"/>
      <c r="AV413" s="34"/>
      <c r="AW413" s="42"/>
      <c r="AX413" s="34"/>
      <c r="AY413" s="43"/>
      <c r="AZ413" s="34"/>
      <c r="BA413" s="34"/>
      <c r="BB413" s="34"/>
      <c r="BC413" s="42"/>
      <c r="BD413" s="34"/>
      <c r="BE413" s="34"/>
      <c r="BF413" s="43"/>
      <c r="BG413" s="34"/>
      <c r="BH413" s="34"/>
      <c r="BI413" s="120"/>
      <c r="BJ413" s="28">
        <f t="shared" si="208"/>
        <v>2520</v>
      </c>
    </row>
    <row r="414" spans="1:62" s="46" customFormat="1" ht="15" x14ac:dyDescent="0.25">
      <c r="A414" s="103">
        <v>396</v>
      </c>
      <c r="B414" s="51" t="s">
        <v>201</v>
      </c>
      <c r="C414" s="21" t="s">
        <v>58</v>
      </c>
      <c r="D414" s="21" t="s">
        <v>78</v>
      </c>
      <c r="E414" s="21">
        <v>248</v>
      </c>
      <c r="F414" s="23">
        <v>552</v>
      </c>
      <c r="G414" s="47">
        <f t="shared" si="199"/>
        <v>800</v>
      </c>
      <c r="H414" s="50">
        <f t="shared" si="206"/>
        <v>248</v>
      </c>
      <c r="I414" s="28">
        <f t="shared" si="197"/>
        <v>289.78750000000002</v>
      </c>
      <c r="J414" s="28">
        <f t="shared" si="217"/>
        <v>71867.3</v>
      </c>
      <c r="K414" s="41">
        <v>15</v>
      </c>
      <c r="L414" s="28">
        <f t="shared" si="209"/>
        <v>4791.1533333333336</v>
      </c>
      <c r="M414" s="28">
        <v>1433.92</v>
      </c>
      <c r="N414" s="42">
        <v>0.25</v>
      </c>
      <c r="O414" s="28">
        <f t="shared" si="210"/>
        <v>1556.2683333333334</v>
      </c>
      <c r="P414" s="42">
        <v>1.54</v>
      </c>
      <c r="Q414" s="28">
        <f t="shared" si="211"/>
        <v>9586.6129333333338</v>
      </c>
      <c r="R414" s="28">
        <f t="shared" si="212"/>
        <v>17367.954600000001</v>
      </c>
      <c r="S414" s="42">
        <v>0.03</v>
      </c>
      <c r="T414" s="28">
        <f t="shared" si="213"/>
        <v>521.03863799999999</v>
      </c>
      <c r="U414" s="28">
        <f t="shared" si="214"/>
        <v>17888.993238000003</v>
      </c>
      <c r="V414" s="42">
        <v>0</v>
      </c>
      <c r="W414" s="28">
        <f t="shared" si="215"/>
        <v>0</v>
      </c>
      <c r="X414" s="29">
        <f t="shared" si="216"/>
        <v>17888.993238000003</v>
      </c>
      <c r="Y414" s="29">
        <f t="shared" si="218"/>
        <v>17900</v>
      </c>
      <c r="Z414" s="29">
        <f t="shared" si="207"/>
        <v>21480</v>
      </c>
      <c r="AA414" s="23">
        <v>552</v>
      </c>
      <c r="AB414" s="28">
        <f t="shared" si="198"/>
        <v>18.399999999999999</v>
      </c>
      <c r="AC414" s="34"/>
      <c r="AD414" s="28">
        <f t="shared" si="200"/>
        <v>10156.799999999999</v>
      </c>
      <c r="AE414" s="42">
        <v>0.27100000000000002</v>
      </c>
      <c r="AF414" s="28">
        <f t="shared" si="201"/>
        <v>2752.4928</v>
      </c>
      <c r="AG414" s="42">
        <v>0</v>
      </c>
      <c r="AH414" s="28">
        <f t="shared" si="202"/>
        <v>0</v>
      </c>
      <c r="AI414" s="28">
        <f t="shared" si="203"/>
        <v>12909.292799999999</v>
      </c>
      <c r="AJ414" s="28">
        <v>0</v>
      </c>
      <c r="AK414" s="42">
        <v>0.03</v>
      </c>
      <c r="AL414" s="28">
        <f t="shared" si="183"/>
        <v>387.27878399999997</v>
      </c>
      <c r="AM414" s="28">
        <f t="shared" si="184"/>
        <v>13296.571583999999</v>
      </c>
      <c r="AN414" s="42">
        <v>0</v>
      </c>
      <c r="AO414" s="28">
        <f t="shared" si="204"/>
        <v>0</v>
      </c>
      <c r="AP414" s="28">
        <f t="shared" si="205"/>
        <v>13296.571583999999</v>
      </c>
      <c r="AQ414" s="28">
        <f t="shared" si="219"/>
        <v>13300</v>
      </c>
      <c r="AR414" s="30" t="s">
        <v>59</v>
      </c>
      <c r="AS414" s="23"/>
      <c r="AT414" s="28"/>
      <c r="AU414" s="34"/>
      <c r="AV414" s="34"/>
      <c r="AW414" s="42"/>
      <c r="AX414" s="34"/>
      <c r="AY414" s="43"/>
      <c r="AZ414" s="34"/>
      <c r="BA414" s="34"/>
      <c r="BB414" s="34"/>
      <c r="BC414" s="42"/>
      <c r="BD414" s="34"/>
      <c r="BE414" s="34"/>
      <c r="BF414" s="43"/>
      <c r="BG414" s="34"/>
      <c r="BH414" s="34"/>
      <c r="BI414" s="120"/>
      <c r="BJ414" s="28">
        <f t="shared" si="208"/>
        <v>15960</v>
      </c>
    </row>
    <row r="415" spans="1:62" s="46" customFormat="1" ht="15" x14ac:dyDescent="0.25">
      <c r="A415" s="103">
        <v>397</v>
      </c>
      <c r="B415" s="51" t="s">
        <v>201</v>
      </c>
      <c r="C415" s="21" t="s">
        <v>60</v>
      </c>
      <c r="D415" s="21" t="s">
        <v>78</v>
      </c>
      <c r="E415" s="21">
        <v>174</v>
      </c>
      <c r="F415" s="23">
        <v>211</v>
      </c>
      <c r="G415" s="47">
        <f t="shared" si="199"/>
        <v>385</v>
      </c>
      <c r="H415" s="50">
        <f t="shared" si="206"/>
        <v>174</v>
      </c>
      <c r="I415" s="28">
        <f t="shared" si="197"/>
        <v>289.78750000000002</v>
      </c>
      <c r="J415" s="28">
        <f t="shared" si="217"/>
        <v>50423.025000000001</v>
      </c>
      <c r="K415" s="41">
        <v>15</v>
      </c>
      <c r="L415" s="28">
        <f t="shared" si="209"/>
        <v>3361.5350000000003</v>
      </c>
      <c r="M415" s="28">
        <v>1355.71</v>
      </c>
      <c r="N415" s="42">
        <v>0.25</v>
      </c>
      <c r="O415" s="28">
        <f t="shared" si="210"/>
        <v>1179.3112500000002</v>
      </c>
      <c r="P415" s="42">
        <v>1.54</v>
      </c>
      <c r="Q415" s="28">
        <f t="shared" si="211"/>
        <v>7264.5573000000013</v>
      </c>
      <c r="R415" s="28">
        <f t="shared" si="212"/>
        <v>13161.113550000002</v>
      </c>
      <c r="S415" s="42">
        <v>0.03</v>
      </c>
      <c r="T415" s="28">
        <f t="shared" si="213"/>
        <v>394.83340650000002</v>
      </c>
      <c r="U415" s="28">
        <f t="shared" si="214"/>
        <v>13555.946956500002</v>
      </c>
      <c r="V415" s="42">
        <v>0</v>
      </c>
      <c r="W415" s="28">
        <f t="shared" si="215"/>
        <v>0</v>
      </c>
      <c r="X415" s="29">
        <f t="shared" si="216"/>
        <v>13555.946956500002</v>
      </c>
      <c r="Y415" s="29">
        <f t="shared" si="218"/>
        <v>13600</v>
      </c>
      <c r="Z415" s="29">
        <f t="shared" si="207"/>
        <v>16320</v>
      </c>
      <c r="AA415" s="23">
        <v>211</v>
      </c>
      <c r="AB415" s="28">
        <f t="shared" si="198"/>
        <v>18.399999999999999</v>
      </c>
      <c r="AC415" s="34"/>
      <c r="AD415" s="28">
        <f t="shared" si="200"/>
        <v>3882.3999999999996</v>
      </c>
      <c r="AE415" s="42">
        <v>0.27100000000000002</v>
      </c>
      <c r="AF415" s="28">
        <f t="shared" si="201"/>
        <v>1052.1304</v>
      </c>
      <c r="AG415" s="42">
        <v>0</v>
      </c>
      <c r="AH415" s="28">
        <f t="shared" si="202"/>
        <v>0</v>
      </c>
      <c r="AI415" s="28">
        <f t="shared" si="203"/>
        <v>4934.5303999999996</v>
      </c>
      <c r="AJ415" s="28">
        <v>0</v>
      </c>
      <c r="AK415" s="42">
        <v>0.03</v>
      </c>
      <c r="AL415" s="28">
        <f t="shared" si="183"/>
        <v>148.035912</v>
      </c>
      <c r="AM415" s="28">
        <f t="shared" si="184"/>
        <v>5082.5663119999999</v>
      </c>
      <c r="AN415" s="42">
        <v>0</v>
      </c>
      <c r="AO415" s="28">
        <f t="shared" si="204"/>
        <v>0</v>
      </c>
      <c r="AP415" s="28">
        <f t="shared" si="205"/>
        <v>5082.5663119999999</v>
      </c>
      <c r="AQ415" s="28">
        <f t="shared" si="219"/>
        <v>5100</v>
      </c>
      <c r="AR415" s="30" t="s">
        <v>59</v>
      </c>
      <c r="AS415" s="23"/>
      <c r="AT415" s="28"/>
      <c r="AU415" s="34"/>
      <c r="AV415" s="34"/>
      <c r="AW415" s="42"/>
      <c r="AX415" s="34"/>
      <c r="AY415" s="43"/>
      <c r="AZ415" s="34"/>
      <c r="BA415" s="34"/>
      <c r="BB415" s="34"/>
      <c r="BC415" s="42"/>
      <c r="BD415" s="34"/>
      <c r="BE415" s="34"/>
      <c r="BF415" s="43"/>
      <c r="BG415" s="34"/>
      <c r="BH415" s="34"/>
      <c r="BI415" s="120"/>
      <c r="BJ415" s="28">
        <f t="shared" si="208"/>
        <v>6120</v>
      </c>
    </row>
    <row r="416" spans="1:62" s="46" customFormat="1" ht="15" x14ac:dyDescent="0.25">
      <c r="A416" s="103">
        <v>398</v>
      </c>
      <c r="B416" s="51" t="s">
        <v>201</v>
      </c>
      <c r="C416" s="21" t="s">
        <v>61</v>
      </c>
      <c r="D416" s="21" t="s">
        <v>63</v>
      </c>
      <c r="E416" s="21">
        <v>120</v>
      </c>
      <c r="F416" s="23">
        <v>204</v>
      </c>
      <c r="G416" s="47">
        <f t="shared" si="199"/>
        <v>324</v>
      </c>
      <c r="H416" s="50">
        <f t="shared" si="206"/>
        <v>120</v>
      </c>
      <c r="I416" s="28">
        <f t="shared" si="197"/>
        <v>289.78750000000002</v>
      </c>
      <c r="J416" s="28">
        <f t="shared" si="217"/>
        <v>34774.5</v>
      </c>
      <c r="K416" s="41">
        <v>15</v>
      </c>
      <c r="L416" s="28">
        <f t="shared" si="209"/>
        <v>2318.3000000000002</v>
      </c>
      <c r="M416" s="28">
        <v>1355.71</v>
      </c>
      <c r="N416" s="42">
        <v>0.25</v>
      </c>
      <c r="O416" s="28">
        <f t="shared" si="210"/>
        <v>918.50250000000005</v>
      </c>
      <c r="P416" s="42">
        <v>1.54</v>
      </c>
      <c r="Q416" s="28">
        <f t="shared" si="211"/>
        <v>5657.9754000000003</v>
      </c>
      <c r="R416" s="28">
        <f t="shared" si="212"/>
        <v>10250.4879</v>
      </c>
      <c r="S416" s="42">
        <v>0.03</v>
      </c>
      <c r="T416" s="28">
        <f t="shared" si="213"/>
        <v>307.51463699999999</v>
      </c>
      <c r="U416" s="28">
        <f t="shared" si="214"/>
        <v>10558.002537</v>
      </c>
      <c r="V416" s="42">
        <v>0</v>
      </c>
      <c r="W416" s="28">
        <f t="shared" si="215"/>
        <v>0</v>
      </c>
      <c r="X416" s="29">
        <f t="shared" si="216"/>
        <v>10558.002537</v>
      </c>
      <c r="Y416" s="29">
        <f t="shared" si="218"/>
        <v>10600</v>
      </c>
      <c r="Z416" s="29">
        <f t="shared" si="207"/>
        <v>12720</v>
      </c>
      <c r="AA416" s="23">
        <v>204</v>
      </c>
      <c r="AB416" s="28">
        <f t="shared" si="198"/>
        <v>18.399999999999999</v>
      </c>
      <c r="AC416" s="34"/>
      <c r="AD416" s="28">
        <f t="shared" si="200"/>
        <v>3753.6</v>
      </c>
      <c r="AE416" s="42">
        <v>0.27100000000000002</v>
      </c>
      <c r="AF416" s="28">
        <f t="shared" si="201"/>
        <v>1017.2256000000001</v>
      </c>
      <c r="AG416" s="42">
        <v>0</v>
      </c>
      <c r="AH416" s="28">
        <f t="shared" si="202"/>
        <v>0</v>
      </c>
      <c r="AI416" s="28">
        <f t="shared" si="203"/>
        <v>4770.8256000000001</v>
      </c>
      <c r="AJ416" s="28">
        <v>0</v>
      </c>
      <c r="AK416" s="42">
        <v>0.03</v>
      </c>
      <c r="AL416" s="28">
        <f t="shared" si="183"/>
        <v>143.12476799999999</v>
      </c>
      <c r="AM416" s="28">
        <f t="shared" si="184"/>
        <v>4913.9503679999998</v>
      </c>
      <c r="AN416" s="42">
        <v>0</v>
      </c>
      <c r="AO416" s="28">
        <f t="shared" si="204"/>
        <v>0</v>
      </c>
      <c r="AP416" s="28">
        <f t="shared" si="205"/>
        <v>4913.9503679999998</v>
      </c>
      <c r="AQ416" s="28">
        <f t="shared" si="219"/>
        <v>4900</v>
      </c>
      <c r="AR416" s="30" t="s">
        <v>59</v>
      </c>
      <c r="AS416" s="23"/>
      <c r="AT416" s="28"/>
      <c r="AU416" s="34"/>
      <c r="AV416" s="34"/>
      <c r="AW416" s="42"/>
      <c r="AX416" s="34"/>
      <c r="AY416" s="43"/>
      <c r="AZ416" s="34"/>
      <c r="BA416" s="34"/>
      <c r="BB416" s="34"/>
      <c r="BC416" s="42"/>
      <c r="BD416" s="34"/>
      <c r="BE416" s="34"/>
      <c r="BF416" s="43"/>
      <c r="BG416" s="34"/>
      <c r="BH416" s="34"/>
      <c r="BI416" s="120"/>
      <c r="BJ416" s="28">
        <f t="shared" si="208"/>
        <v>5880</v>
      </c>
    </row>
    <row r="417" spans="1:62" s="46" customFormat="1" ht="15" x14ac:dyDescent="0.25">
      <c r="A417" s="103">
        <v>399</v>
      </c>
      <c r="B417" s="51" t="s">
        <v>201</v>
      </c>
      <c r="C417" s="21" t="s">
        <v>61</v>
      </c>
      <c r="D417" s="22">
        <v>6</v>
      </c>
      <c r="E417" s="21">
        <v>100</v>
      </c>
      <c r="F417" s="23">
        <v>136</v>
      </c>
      <c r="G417" s="47">
        <f t="shared" si="199"/>
        <v>236</v>
      </c>
      <c r="H417" s="50">
        <f t="shared" si="206"/>
        <v>100</v>
      </c>
      <c r="I417" s="28">
        <f t="shared" si="197"/>
        <v>289.78750000000002</v>
      </c>
      <c r="J417" s="28">
        <f t="shared" si="217"/>
        <v>28978.750000000004</v>
      </c>
      <c r="K417" s="41">
        <v>15</v>
      </c>
      <c r="L417" s="28">
        <f t="shared" si="209"/>
        <v>1931.916666666667</v>
      </c>
      <c r="M417" s="28">
        <v>1329.64</v>
      </c>
      <c r="N417" s="42">
        <v>0.25</v>
      </c>
      <c r="O417" s="28">
        <f t="shared" si="210"/>
        <v>815.38916666666682</v>
      </c>
      <c r="P417" s="42">
        <v>1.54</v>
      </c>
      <c r="Q417" s="28">
        <f t="shared" si="211"/>
        <v>5022.7972666666674</v>
      </c>
      <c r="R417" s="28">
        <f t="shared" si="212"/>
        <v>9099.7431000000015</v>
      </c>
      <c r="S417" s="42">
        <v>0.03</v>
      </c>
      <c r="T417" s="28">
        <f t="shared" si="213"/>
        <v>272.99229300000002</v>
      </c>
      <c r="U417" s="28">
        <f t="shared" si="214"/>
        <v>9372.7353930000008</v>
      </c>
      <c r="V417" s="42">
        <v>0</v>
      </c>
      <c r="W417" s="28">
        <f t="shared" si="215"/>
        <v>0</v>
      </c>
      <c r="X417" s="29">
        <f t="shared" si="216"/>
        <v>9372.7353930000008</v>
      </c>
      <c r="Y417" s="29">
        <f t="shared" si="218"/>
        <v>9400</v>
      </c>
      <c r="Z417" s="29">
        <f t="shared" si="207"/>
        <v>11280</v>
      </c>
      <c r="AA417" s="23">
        <v>136</v>
      </c>
      <c r="AB417" s="28">
        <f t="shared" si="198"/>
        <v>18.399999999999999</v>
      </c>
      <c r="AC417" s="34"/>
      <c r="AD417" s="28">
        <f t="shared" si="200"/>
        <v>2502.3999999999996</v>
      </c>
      <c r="AE417" s="42">
        <v>0.27100000000000002</v>
      </c>
      <c r="AF417" s="28">
        <f t="shared" si="201"/>
        <v>678.15039999999999</v>
      </c>
      <c r="AG417" s="42">
        <v>0</v>
      </c>
      <c r="AH417" s="28">
        <f t="shared" si="202"/>
        <v>0</v>
      </c>
      <c r="AI417" s="28">
        <f t="shared" si="203"/>
        <v>3180.5503999999996</v>
      </c>
      <c r="AJ417" s="28">
        <v>0</v>
      </c>
      <c r="AK417" s="42">
        <v>0.03</v>
      </c>
      <c r="AL417" s="28">
        <f t="shared" si="183"/>
        <v>95.416511999999983</v>
      </c>
      <c r="AM417" s="28">
        <f t="shared" si="184"/>
        <v>3275.9669119999994</v>
      </c>
      <c r="AN417" s="42">
        <v>0</v>
      </c>
      <c r="AO417" s="28">
        <f t="shared" si="204"/>
        <v>0</v>
      </c>
      <c r="AP417" s="28">
        <f t="shared" si="205"/>
        <v>3275.9669119999994</v>
      </c>
      <c r="AQ417" s="28">
        <f t="shared" si="219"/>
        <v>3300</v>
      </c>
      <c r="AR417" s="30" t="s">
        <v>59</v>
      </c>
      <c r="AS417" s="23"/>
      <c r="AT417" s="28"/>
      <c r="AU417" s="34"/>
      <c r="AV417" s="34"/>
      <c r="AW417" s="42"/>
      <c r="AX417" s="34"/>
      <c r="AY417" s="43"/>
      <c r="AZ417" s="34"/>
      <c r="BA417" s="34"/>
      <c r="BB417" s="34"/>
      <c r="BC417" s="42"/>
      <c r="BD417" s="34"/>
      <c r="BE417" s="34"/>
      <c r="BF417" s="43"/>
      <c r="BG417" s="34"/>
      <c r="BH417" s="34"/>
      <c r="BI417" s="120"/>
      <c r="BJ417" s="28">
        <f t="shared" si="208"/>
        <v>3960</v>
      </c>
    </row>
    <row r="418" spans="1:62" s="46" customFormat="1" ht="15" customHeight="1" x14ac:dyDescent="0.25">
      <c r="A418" s="103">
        <v>400</v>
      </c>
      <c r="B418" s="51" t="s">
        <v>202</v>
      </c>
      <c r="C418" s="21" t="s">
        <v>58</v>
      </c>
      <c r="D418" s="22">
        <v>2</v>
      </c>
      <c r="E418" s="21">
        <v>288</v>
      </c>
      <c r="F418" s="23">
        <v>464</v>
      </c>
      <c r="G418" s="47">
        <f t="shared" si="199"/>
        <v>752</v>
      </c>
      <c r="H418" s="50">
        <f t="shared" si="206"/>
        <v>288</v>
      </c>
      <c r="I418" s="28">
        <f t="shared" si="197"/>
        <v>289.78750000000002</v>
      </c>
      <c r="J418" s="28">
        <f t="shared" si="217"/>
        <v>83458.8</v>
      </c>
      <c r="K418" s="41">
        <v>15</v>
      </c>
      <c r="L418" s="28">
        <f t="shared" si="209"/>
        <v>5563.92</v>
      </c>
      <c r="M418" s="28">
        <v>1407.85</v>
      </c>
      <c r="N418" s="42">
        <v>0.25</v>
      </c>
      <c r="O418" s="28">
        <f t="shared" si="210"/>
        <v>1742.9425000000001</v>
      </c>
      <c r="P418" s="42">
        <v>1.54</v>
      </c>
      <c r="Q418" s="28">
        <f t="shared" si="211"/>
        <v>10736.525800000001</v>
      </c>
      <c r="R418" s="28">
        <f t="shared" si="212"/>
        <v>19451.238300000005</v>
      </c>
      <c r="S418" s="42">
        <v>0.03</v>
      </c>
      <c r="T418" s="28">
        <f t="shared" si="213"/>
        <v>583.53714900000011</v>
      </c>
      <c r="U418" s="28">
        <f t="shared" si="214"/>
        <v>20034.775449000004</v>
      </c>
      <c r="V418" s="42">
        <v>0</v>
      </c>
      <c r="W418" s="28">
        <f t="shared" si="215"/>
        <v>0</v>
      </c>
      <c r="X418" s="29">
        <f t="shared" si="216"/>
        <v>20034.775449000004</v>
      </c>
      <c r="Y418" s="29">
        <f t="shared" si="218"/>
        <v>20000</v>
      </c>
      <c r="Z418" s="29">
        <f t="shared" si="207"/>
        <v>24000</v>
      </c>
      <c r="AA418" s="23">
        <v>464</v>
      </c>
      <c r="AB418" s="28">
        <f t="shared" si="198"/>
        <v>18.399999999999999</v>
      </c>
      <c r="AC418" s="34"/>
      <c r="AD418" s="28">
        <f t="shared" si="200"/>
        <v>8537.5999999999985</v>
      </c>
      <c r="AE418" s="42">
        <v>0.27100000000000002</v>
      </c>
      <c r="AF418" s="28">
        <f t="shared" si="201"/>
        <v>2313.6895999999997</v>
      </c>
      <c r="AG418" s="42">
        <v>0</v>
      </c>
      <c r="AH418" s="28">
        <f t="shared" si="202"/>
        <v>0</v>
      </c>
      <c r="AI418" s="28">
        <f t="shared" si="203"/>
        <v>10851.289599999998</v>
      </c>
      <c r="AJ418" s="28">
        <v>0</v>
      </c>
      <c r="AK418" s="42">
        <v>0.03</v>
      </c>
      <c r="AL418" s="28">
        <f t="shared" si="183"/>
        <v>325.53868799999992</v>
      </c>
      <c r="AM418" s="28">
        <f t="shared" si="184"/>
        <v>11176.828287999999</v>
      </c>
      <c r="AN418" s="42">
        <v>0</v>
      </c>
      <c r="AO418" s="28">
        <f t="shared" si="204"/>
        <v>0</v>
      </c>
      <c r="AP418" s="28">
        <f t="shared" si="205"/>
        <v>11176.828287999999</v>
      </c>
      <c r="AQ418" s="28">
        <f t="shared" si="219"/>
        <v>11200</v>
      </c>
      <c r="AR418" s="30" t="s">
        <v>59</v>
      </c>
      <c r="AS418" s="23"/>
      <c r="AT418" s="28"/>
      <c r="AU418" s="34"/>
      <c r="AV418" s="34"/>
      <c r="AW418" s="42"/>
      <c r="AX418" s="34"/>
      <c r="AY418" s="43"/>
      <c r="AZ418" s="34"/>
      <c r="BA418" s="34"/>
      <c r="BB418" s="34"/>
      <c r="BC418" s="42"/>
      <c r="BD418" s="34"/>
      <c r="BE418" s="34"/>
      <c r="BF418" s="43"/>
      <c r="BG418" s="34"/>
      <c r="BH418" s="34"/>
      <c r="BI418" s="120"/>
      <c r="BJ418" s="28">
        <f t="shared" si="208"/>
        <v>13440</v>
      </c>
    </row>
    <row r="419" spans="1:62" s="46" customFormat="1" ht="15" customHeight="1" x14ac:dyDescent="0.25">
      <c r="A419" s="103">
        <v>401</v>
      </c>
      <c r="B419" s="51" t="s">
        <v>202</v>
      </c>
      <c r="C419" s="21" t="s">
        <v>60</v>
      </c>
      <c r="D419" s="21" t="s">
        <v>78</v>
      </c>
      <c r="E419" s="21">
        <v>145</v>
      </c>
      <c r="F419" s="23">
        <v>208</v>
      </c>
      <c r="G419" s="47">
        <f t="shared" si="199"/>
        <v>353</v>
      </c>
      <c r="H419" s="50">
        <f t="shared" si="206"/>
        <v>145</v>
      </c>
      <c r="I419" s="28">
        <f t="shared" si="197"/>
        <v>289.78750000000002</v>
      </c>
      <c r="J419" s="28">
        <f t="shared" si="217"/>
        <v>42019.1875</v>
      </c>
      <c r="K419" s="41">
        <v>15</v>
      </c>
      <c r="L419" s="28">
        <f t="shared" si="209"/>
        <v>2801.2791666666667</v>
      </c>
      <c r="M419" s="28">
        <v>1355.71</v>
      </c>
      <c r="N419" s="42">
        <v>0.25</v>
      </c>
      <c r="O419" s="28">
        <f t="shared" si="210"/>
        <v>1039.2472916666666</v>
      </c>
      <c r="P419" s="42">
        <v>1.54</v>
      </c>
      <c r="Q419" s="28">
        <f t="shared" si="211"/>
        <v>6401.7633166666665</v>
      </c>
      <c r="R419" s="28">
        <f t="shared" si="212"/>
        <v>11597.999775</v>
      </c>
      <c r="S419" s="42">
        <v>0.03</v>
      </c>
      <c r="T419" s="28">
        <f t="shared" si="213"/>
        <v>347.93999324999999</v>
      </c>
      <c r="U419" s="28">
        <f t="shared" si="214"/>
        <v>11945.93976825</v>
      </c>
      <c r="V419" s="42">
        <v>0</v>
      </c>
      <c r="W419" s="28">
        <f t="shared" si="215"/>
        <v>0</v>
      </c>
      <c r="X419" s="29">
        <f t="shared" si="216"/>
        <v>11945.93976825</v>
      </c>
      <c r="Y419" s="29">
        <f t="shared" si="218"/>
        <v>11900</v>
      </c>
      <c r="Z419" s="29">
        <f t="shared" si="207"/>
        <v>14280</v>
      </c>
      <c r="AA419" s="23">
        <v>208</v>
      </c>
      <c r="AB419" s="28">
        <f t="shared" si="198"/>
        <v>18.399999999999999</v>
      </c>
      <c r="AC419" s="34"/>
      <c r="AD419" s="28">
        <f t="shared" si="200"/>
        <v>3827.2</v>
      </c>
      <c r="AE419" s="42">
        <v>0.27100000000000002</v>
      </c>
      <c r="AF419" s="28">
        <f t="shared" si="201"/>
        <v>1037.1712</v>
      </c>
      <c r="AG419" s="42">
        <v>0</v>
      </c>
      <c r="AH419" s="28">
        <f t="shared" si="202"/>
        <v>0</v>
      </c>
      <c r="AI419" s="28">
        <f t="shared" si="203"/>
        <v>4864.3711999999996</v>
      </c>
      <c r="AJ419" s="28">
        <v>0</v>
      </c>
      <c r="AK419" s="42">
        <v>0.03</v>
      </c>
      <c r="AL419" s="28">
        <f t="shared" si="183"/>
        <v>145.93113599999998</v>
      </c>
      <c r="AM419" s="28">
        <f t="shared" si="184"/>
        <v>5010.3023359999997</v>
      </c>
      <c r="AN419" s="42">
        <v>0</v>
      </c>
      <c r="AO419" s="28">
        <f t="shared" si="204"/>
        <v>0</v>
      </c>
      <c r="AP419" s="28">
        <f t="shared" si="205"/>
        <v>5010.3023359999997</v>
      </c>
      <c r="AQ419" s="28">
        <f t="shared" si="219"/>
        <v>5000</v>
      </c>
      <c r="AR419" s="30" t="s">
        <v>59</v>
      </c>
      <c r="AS419" s="23"/>
      <c r="AT419" s="28"/>
      <c r="AU419" s="34"/>
      <c r="AV419" s="34"/>
      <c r="AW419" s="42"/>
      <c r="AX419" s="34"/>
      <c r="AY419" s="43"/>
      <c r="AZ419" s="34"/>
      <c r="BA419" s="34"/>
      <c r="BB419" s="34"/>
      <c r="BC419" s="42"/>
      <c r="BD419" s="34"/>
      <c r="BE419" s="34"/>
      <c r="BF419" s="43"/>
      <c r="BG419" s="34"/>
      <c r="BH419" s="34"/>
      <c r="BI419" s="120"/>
      <c r="BJ419" s="28">
        <f t="shared" si="208"/>
        <v>6000</v>
      </c>
    </row>
    <row r="420" spans="1:62" s="46" customFormat="1" ht="15" customHeight="1" x14ac:dyDescent="0.25">
      <c r="A420" s="103">
        <v>402</v>
      </c>
      <c r="B420" s="51" t="s">
        <v>202</v>
      </c>
      <c r="C420" s="21" t="s">
        <v>61</v>
      </c>
      <c r="D420" s="22">
        <v>3</v>
      </c>
      <c r="E420" s="21">
        <v>133</v>
      </c>
      <c r="F420" s="23">
        <v>176</v>
      </c>
      <c r="G420" s="47">
        <f t="shared" si="199"/>
        <v>309</v>
      </c>
      <c r="H420" s="50">
        <f t="shared" si="206"/>
        <v>133</v>
      </c>
      <c r="I420" s="28">
        <f t="shared" si="197"/>
        <v>289.78750000000002</v>
      </c>
      <c r="J420" s="28">
        <f t="shared" si="217"/>
        <v>38541.737500000003</v>
      </c>
      <c r="K420" s="41">
        <v>15</v>
      </c>
      <c r="L420" s="28">
        <f t="shared" si="209"/>
        <v>2569.4491666666668</v>
      </c>
      <c r="M420" s="28">
        <v>1329.64</v>
      </c>
      <c r="N420" s="42">
        <v>0.25</v>
      </c>
      <c r="O420" s="28">
        <f t="shared" si="210"/>
        <v>974.77229166666666</v>
      </c>
      <c r="P420" s="42">
        <v>1.54</v>
      </c>
      <c r="Q420" s="28">
        <f t="shared" si="211"/>
        <v>6004.5973166666672</v>
      </c>
      <c r="R420" s="28">
        <f t="shared" si="212"/>
        <v>10878.458774999999</v>
      </c>
      <c r="S420" s="42">
        <v>0.03</v>
      </c>
      <c r="T420" s="28">
        <f t="shared" si="213"/>
        <v>326.35376324999999</v>
      </c>
      <c r="U420" s="28">
        <f t="shared" si="214"/>
        <v>11204.812538249998</v>
      </c>
      <c r="V420" s="42">
        <v>0</v>
      </c>
      <c r="W420" s="28">
        <f t="shared" si="215"/>
        <v>0</v>
      </c>
      <c r="X420" s="29">
        <f t="shared" si="216"/>
        <v>11204.812538249998</v>
      </c>
      <c r="Y420" s="29">
        <f t="shared" si="218"/>
        <v>11200</v>
      </c>
      <c r="Z420" s="29">
        <f t="shared" si="207"/>
        <v>13440</v>
      </c>
      <c r="AA420" s="23">
        <v>176</v>
      </c>
      <c r="AB420" s="28">
        <f t="shared" si="198"/>
        <v>18.399999999999999</v>
      </c>
      <c r="AC420" s="34"/>
      <c r="AD420" s="28">
        <f t="shared" si="200"/>
        <v>3238.3999999999996</v>
      </c>
      <c r="AE420" s="42">
        <v>0.27100000000000002</v>
      </c>
      <c r="AF420" s="28">
        <f t="shared" si="201"/>
        <v>877.60640000000001</v>
      </c>
      <c r="AG420" s="42">
        <v>0</v>
      </c>
      <c r="AH420" s="28">
        <f t="shared" si="202"/>
        <v>0</v>
      </c>
      <c r="AI420" s="28">
        <f t="shared" si="203"/>
        <v>4116.0063999999993</v>
      </c>
      <c r="AJ420" s="28">
        <v>0</v>
      </c>
      <c r="AK420" s="42">
        <v>0.03</v>
      </c>
      <c r="AL420" s="28">
        <f t="shared" si="183"/>
        <v>123.48019199999997</v>
      </c>
      <c r="AM420" s="28">
        <f t="shared" si="184"/>
        <v>4239.4865919999993</v>
      </c>
      <c r="AN420" s="42">
        <v>0</v>
      </c>
      <c r="AO420" s="28">
        <f t="shared" si="204"/>
        <v>0</v>
      </c>
      <c r="AP420" s="28">
        <f t="shared" si="205"/>
        <v>4239.4865919999993</v>
      </c>
      <c r="AQ420" s="28">
        <f t="shared" si="219"/>
        <v>4200</v>
      </c>
      <c r="AR420" s="30" t="s">
        <v>59</v>
      </c>
      <c r="AS420" s="23"/>
      <c r="AT420" s="28"/>
      <c r="AU420" s="34"/>
      <c r="AV420" s="34"/>
      <c r="AW420" s="42"/>
      <c r="AX420" s="34"/>
      <c r="AY420" s="43"/>
      <c r="AZ420" s="34"/>
      <c r="BA420" s="34"/>
      <c r="BB420" s="34"/>
      <c r="BC420" s="42"/>
      <c r="BD420" s="34"/>
      <c r="BE420" s="34"/>
      <c r="BF420" s="43"/>
      <c r="BG420" s="34"/>
      <c r="BH420" s="34"/>
      <c r="BI420" s="120"/>
      <c r="BJ420" s="28">
        <f t="shared" si="208"/>
        <v>5040</v>
      </c>
    </row>
    <row r="421" spans="1:62" s="46" customFormat="1" ht="15" customHeight="1" x14ac:dyDescent="0.25">
      <c r="A421" s="103">
        <v>403</v>
      </c>
      <c r="B421" s="51" t="s">
        <v>202</v>
      </c>
      <c r="C421" s="21" t="s">
        <v>61</v>
      </c>
      <c r="D421" s="21" t="s">
        <v>63</v>
      </c>
      <c r="E421" s="21">
        <v>125</v>
      </c>
      <c r="F421" s="23">
        <v>120</v>
      </c>
      <c r="G421" s="47">
        <f t="shared" si="199"/>
        <v>245</v>
      </c>
      <c r="H421" s="50">
        <f t="shared" si="206"/>
        <v>125</v>
      </c>
      <c r="I421" s="28">
        <f t="shared" si="197"/>
        <v>289.78750000000002</v>
      </c>
      <c r="J421" s="28">
        <f t="shared" si="217"/>
        <v>36223.4375</v>
      </c>
      <c r="K421" s="41">
        <v>15</v>
      </c>
      <c r="L421" s="28">
        <f t="shared" si="209"/>
        <v>2414.8958333333335</v>
      </c>
      <c r="M421" s="28">
        <v>1329.64</v>
      </c>
      <c r="N421" s="42">
        <v>0.25</v>
      </c>
      <c r="O421" s="28">
        <f t="shared" si="210"/>
        <v>936.13395833333334</v>
      </c>
      <c r="P421" s="42">
        <v>1.54</v>
      </c>
      <c r="Q421" s="28">
        <f t="shared" si="211"/>
        <v>5766.5851833333336</v>
      </c>
      <c r="R421" s="28">
        <f t="shared" si="212"/>
        <v>10447.254975</v>
      </c>
      <c r="S421" s="42">
        <v>0.03</v>
      </c>
      <c r="T421" s="28">
        <f t="shared" si="213"/>
        <v>313.41764925000001</v>
      </c>
      <c r="U421" s="28">
        <f t="shared" si="214"/>
        <v>10760.672624249999</v>
      </c>
      <c r="V421" s="42">
        <v>0</v>
      </c>
      <c r="W421" s="28">
        <f t="shared" si="215"/>
        <v>0</v>
      </c>
      <c r="X421" s="29">
        <f t="shared" si="216"/>
        <v>10760.672624249999</v>
      </c>
      <c r="Y421" s="29">
        <f t="shared" si="218"/>
        <v>10800</v>
      </c>
      <c r="Z421" s="29">
        <f t="shared" si="207"/>
        <v>12960</v>
      </c>
      <c r="AA421" s="23">
        <v>120</v>
      </c>
      <c r="AB421" s="28">
        <f t="shared" si="198"/>
        <v>18.399999999999999</v>
      </c>
      <c r="AC421" s="34"/>
      <c r="AD421" s="28">
        <f t="shared" si="200"/>
        <v>2208</v>
      </c>
      <c r="AE421" s="42">
        <v>0.27100000000000002</v>
      </c>
      <c r="AF421" s="28">
        <f t="shared" si="201"/>
        <v>598.36800000000005</v>
      </c>
      <c r="AG421" s="42">
        <v>0</v>
      </c>
      <c r="AH421" s="28">
        <f t="shared" si="202"/>
        <v>0</v>
      </c>
      <c r="AI421" s="28">
        <f t="shared" si="203"/>
        <v>2806.3679999999999</v>
      </c>
      <c r="AJ421" s="28">
        <v>0</v>
      </c>
      <c r="AK421" s="42">
        <v>0.03</v>
      </c>
      <c r="AL421" s="28">
        <f t="shared" ref="AL421:AL452" si="220">(AI421+AJ421)*AK421</f>
        <v>84.191040000000001</v>
      </c>
      <c r="AM421" s="28">
        <f t="shared" ref="AM421:AM452" si="221">AI421+AJ421+AL421</f>
        <v>2890.5590400000001</v>
      </c>
      <c r="AN421" s="42">
        <v>0</v>
      </c>
      <c r="AO421" s="28">
        <f t="shared" si="204"/>
        <v>0</v>
      </c>
      <c r="AP421" s="28">
        <f t="shared" si="205"/>
        <v>2890.5590400000001</v>
      </c>
      <c r="AQ421" s="28">
        <f t="shared" si="219"/>
        <v>2900</v>
      </c>
      <c r="AR421" s="30" t="s">
        <v>59</v>
      </c>
      <c r="AS421" s="23"/>
      <c r="AT421" s="28"/>
      <c r="AU421" s="34"/>
      <c r="AV421" s="34"/>
      <c r="AW421" s="42"/>
      <c r="AX421" s="34"/>
      <c r="AY421" s="43"/>
      <c r="AZ421" s="34"/>
      <c r="BA421" s="34"/>
      <c r="BB421" s="34"/>
      <c r="BC421" s="42"/>
      <c r="BD421" s="34"/>
      <c r="BE421" s="34"/>
      <c r="BF421" s="43"/>
      <c r="BG421" s="34"/>
      <c r="BH421" s="34"/>
      <c r="BI421" s="120"/>
      <c r="BJ421" s="28">
        <f t="shared" si="208"/>
        <v>3480</v>
      </c>
    </row>
    <row r="422" spans="1:62" s="46" customFormat="1" ht="15" x14ac:dyDescent="0.25">
      <c r="A422" s="103">
        <v>404</v>
      </c>
      <c r="B422" s="51" t="s">
        <v>203</v>
      </c>
      <c r="C422" s="21" t="s">
        <v>58</v>
      </c>
      <c r="D422" s="22">
        <v>2</v>
      </c>
      <c r="E422" s="22">
        <v>168</v>
      </c>
      <c r="F422" s="23">
        <v>336</v>
      </c>
      <c r="G422" s="47">
        <f t="shared" si="199"/>
        <v>504</v>
      </c>
      <c r="H422" s="50">
        <f t="shared" si="206"/>
        <v>168</v>
      </c>
      <c r="I422" s="28">
        <f t="shared" si="197"/>
        <v>289.78750000000002</v>
      </c>
      <c r="J422" s="28">
        <f t="shared" si="217"/>
        <v>48684.3</v>
      </c>
      <c r="K422" s="41">
        <v>15</v>
      </c>
      <c r="L422" s="28">
        <f t="shared" si="209"/>
        <v>3245.6200000000003</v>
      </c>
      <c r="M422" s="28">
        <v>1381.78</v>
      </c>
      <c r="N422" s="42">
        <v>0.25</v>
      </c>
      <c r="O422" s="28">
        <f t="shared" si="210"/>
        <v>1156.8500000000001</v>
      </c>
      <c r="P422" s="42">
        <v>1.54</v>
      </c>
      <c r="Q422" s="28">
        <f t="shared" si="211"/>
        <v>7126.1960000000008</v>
      </c>
      <c r="R422" s="28">
        <f t="shared" si="212"/>
        <v>12910.446000000002</v>
      </c>
      <c r="S422" s="42">
        <v>0.03</v>
      </c>
      <c r="T422" s="28">
        <f t="shared" si="213"/>
        <v>387.31338000000005</v>
      </c>
      <c r="U422" s="28">
        <f t="shared" si="214"/>
        <v>13297.759380000001</v>
      </c>
      <c r="V422" s="42">
        <v>0</v>
      </c>
      <c r="W422" s="28">
        <f t="shared" si="215"/>
        <v>0</v>
      </c>
      <c r="X422" s="29">
        <f t="shared" si="216"/>
        <v>13297.759380000001</v>
      </c>
      <c r="Y422" s="29">
        <f t="shared" si="218"/>
        <v>13300</v>
      </c>
      <c r="Z422" s="29">
        <f t="shared" si="207"/>
        <v>15960</v>
      </c>
      <c r="AA422" s="23">
        <v>336</v>
      </c>
      <c r="AB422" s="28">
        <f t="shared" si="198"/>
        <v>18.399999999999999</v>
      </c>
      <c r="AC422" s="34"/>
      <c r="AD422" s="28">
        <f t="shared" si="200"/>
        <v>6182.4</v>
      </c>
      <c r="AE422" s="42">
        <v>0.27100000000000002</v>
      </c>
      <c r="AF422" s="28">
        <f t="shared" si="201"/>
        <v>1675.4304</v>
      </c>
      <c r="AG422" s="42">
        <v>0</v>
      </c>
      <c r="AH422" s="28">
        <f t="shared" si="202"/>
        <v>0</v>
      </c>
      <c r="AI422" s="28">
        <f t="shared" si="203"/>
        <v>7857.8303999999998</v>
      </c>
      <c r="AJ422" s="28">
        <v>0</v>
      </c>
      <c r="AK422" s="42">
        <v>0.03</v>
      </c>
      <c r="AL422" s="28">
        <f t="shared" si="220"/>
        <v>235.73491199999998</v>
      </c>
      <c r="AM422" s="28">
        <f t="shared" si="221"/>
        <v>8093.5653119999997</v>
      </c>
      <c r="AN422" s="42">
        <v>0</v>
      </c>
      <c r="AO422" s="28">
        <f t="shared" si="204"/>
        <v>0</v>
      </c>
      <c r="AP422" s="28">
        <f t="shared" si="205"/>
        <v>8093.5653119999997</v>
      </c>
      <c r="AQ422" s="28">
        <f t="shared" si="219"/>
        <v>8100</v>
      </c>
      <c r="AR422" s="30" t="s">
        <v>59</v>
      </c>
      <c r="AS422" s="23"/>
      <c r="AT422" s="28"/>
      <c r="AU422" s="34"/>
      <c r="AV422" s="34"/>
      <c r="AW422" s="42"/>
      <c r="AX422" s="34"/>
      <c r="AY422" s="43"/>
      <c r="AZ422" s="34"/>
      <c r="BA422" s="34"/>
      <c r="BB422" s="34"/>
      <c r="BC422" s="42"/>
      <c r="BD422" s="34"/>
      <c r="BE422" s="34"/>
      <c r="BF422" s="43"/>
      <c r="BG422" s="34"/>
      <c r="BH422" s="34"/>
      <c r="BI422" s="120"/>
      <c r="BJ422" s="28">
        <f t="shared" si="208"/>
        <v>9720</v>
      </c>
    </row>
    <row r="423" spans="1:62" s="46" customFormat="1" ht="15" x14ac:dyDescent="0.25">
      <c r="A423" s="103">
        <v>405</v>
      </c>
      <c r="B423" s="51" t="s">
        <v>203</v>
      </c>
      <c r="C423" s="21" t="s">
        <v>60</v>
      </c>
      <c r="D423" s="22">
        <v>2</v>
      </c>
      <c r="E423" s="22">
        <v>108</v>
      </c>
      <c r="F423" s="23">
        <v>144</v>
      </c>
      <c r="G423" s="47">
        <f t="shared" si="199"/>
        <v>252</v>
      </c>
      <c r="H423" s="50">
        <f t="shared" si="206"/>
        <v>108</v>
      </c>
      <c r="I423" s="28">
        <f t="shared" si="197"/>
        <v>289.78750000000002</v>
      </c>
      <c r="J423" s="28">
        <f t="shared" si="217"/>
        <v>31297.050000000003</v>
      </c>
      <c r="K423" s="41">
        <v>15</v>
      </c>
      <c r="L423" s="28">
        <f t="shared" si="209"/>
        <v>2086.4700000000003</v>
      </c>
      <c r="M423" s="28">
        <v>1329.64</v>
      </c>
      <c r="N423" s="42">
        <v>0.25</v>
      </c>
      <c r="O423" s="28">
        <f t="shared" si="210"/>
        <v>854.02750000000015</v>
      </c>
      <c r="P423" s="42">
        <v>1.54</v>
      </c>
      <c r="Q423" s="28">
        <f t="shared" si="211"/>
        <v>5260.809400000001</v>
      </c>
      <c r="R423" s="28">
        <f t="shared" si="212"/>
        <v>9530.9469000000026</v>
      </c>
      <c r="S423" s="42">
        <v>0.03</v>
      </c>
      <c r="T423" s="28">
        <f t="shared" si="213"/>
        <v>285.92840700000005</v>
      </c>
      <c r="U423" s="28">
        <f t="shared" si="214"/>
        <v>9816.8753070000021</v>
      </c>
      <c r="V423" s="42">
        <v>0</v>
      </c>
      <c r="W423" s="28">
        <f t="shared" si="215"/>
        <v>0</v>
      </c>
      <c r="X423" s="29">
        <f t="shared" si="216"/>
        <v>9816.8753070000021</v>
      </c>
      <c r="Y423" s="29">
        <f t="shared" si="218"/>
        <v>9800</v>
      </c>
      <c r="Z423" s="29">
        <f t="shared" si="207"/>
        <v>11760</v>
      </c>
      <c r="AA423" s="23">
        <v>144</v>
      </c>
      <c r="AB423" s="28">
        <f t="shared" si="198"/>
        <v>18.399999999999999</v>
      </c>
      <c r="AC423" s="34"/>
      <c r="AD423" s="28">
        <f t="shared" si="200"/>
        <v>2649.6</v>
      </c>
      <c r="AE423" s="42">
        <v>0.27100000000000002</v>
      </c>
      <c r="AF423" s="28">
        <f t="shared" si="201"/>
        <v>718.04160000000002</v>
      </c>
      <c r="AG423" s="42">
        <v>0</v>
      </c>
      <c r="AH423" s="28">
        <f t="shared" si="202"/>
        <v>0</v>
      </c>
      <c r="AI423" s="28">
        <f t="shared" si="203"/>
        <v>3367.6415999999999</v>
      </c>
      <c r="AJ423" s="28">
        <v>0</v>
      </c>
      <c r="AK423" s="42">
        <v>0.03</v>
      </c>
      <c r="AL423" s="28">
        <f t="shared" si="220"/>
        <v>101.029248</v>
      </c>
      <c r="AM423" s="28">
        <f t="shared" si="221"/>
        <v>3468.6708479999998</v>
      </c>
      <c r="AN423" s="42">
        <v>0</v>
      </c>
      <c r="AO423" s="28">
        <f t="shared" si="204"/>
        <v>0</v>
      </c>
      <c r="AP423" s="28">
        <f t="shared" si="205"/>
        <v>3468.6708479999998</v>
      </c>
      <c r="AQ423" s="28">
        <f t="shared" si="219"/>
        <v>3500</v>
      </c>
      <c r="AR423" s="30" t="s">
        <v>59</v>
      </c>
      <c r="AS423" s="23"/>
      <c r="AT423" s="28"/>
      <c r="AU423" s="34"/>
      <c r="AV423" s="34"/>
      <c r="AW423" s="42"/>
      <c r="AX423" s="34"/>
      <c r="AY423" s="43"/>
      <c r="AZ423" s="34"/>
      <c r="BA423" s="34"/>
      <c r="BB423" s="34"/>
      <c r="BC423" s="42"/>
      <c r="BD423" s="34"/>
      <c r="BE423" s="34"/>
      <c r="BF423" s="43"/>
      <c r="BG423" s="34"/>
      <c r="BH423" s="34"/>
      <c r="BI423" s="120"/>
      <c r="BJ423" s="28">
        <f t="shared" si="208"/>
        <v>4200</v>
      </c>
    </row>
    <row r="424" spans="1:62" s="46" customFormat="1" ht="15" x14ac:dyDescent="0.25">
      <c r="A424" s="103">
        <v>406</v>
      </c>
      <c r="B424" s="51" t="s">
        <v>203</v>
      </c>
      <c r="C424" s="21" t="s">
        <v>61</v>
      </c>
      <c r="D424" s="21" t="s">
        <v>73</v>
      </c>
      <c r="E424" s="22">
        <v>108</v>
      </c>
      <c r="F424" s="23">
        <v>160</v>
      </c>
      <c r="G424" s="47">
        <f t="shared" si="199"/>
        <v>268</v>
      </c>
      <c r="H424" s="50">
        <f t="shared" si="206"/>
        <v>108</v>
      </c>
      <c r="I424" s="28">
        <f t="shared" si="197"/>
        <v>289.78750000000002</v>
      </c>
      <c r="J424" s="28">
        <f t="shared" si="217"/>
        <v>31297.050000000003</v>
      </c>
      <c r="K424" s="41">
        <v>15</v>
      </c>
      <c r="L424" s="28">
        <f t="shared" si="209"/>
        <v>2086.4700000000003</v>
      </c>
      <c r="M424" s="28">
        <v>1329.64</v>
      </c>
      <c r="N424" s="42">
        <v>0.25</v>
      </c>
      <c r="O424" s="28">
        <f t="shared" si="210"/>
        <v>854.02750000000015</v>
      </c>
      <c r="P424" s="42">
        <v>1.54</v>
      </c>
      <c r="Q424" s="28">
        <f t="shared" si="211"/>
        <v>5260.809400000001</v>
      </c>
      <c r="R424" s="28">
        <f t="shared" si="212"/>
        <v>9530.9469000000026</v>
      </c>
      <c r="S424" s="42">
        <v>0.03</v>
      </c>
      <c r="T424" s="28">
        <f t="shared" si="213"/>
        <v>285.92840700000005</v>
      </c>
      <c r="U424" s="28">
        <f t="shared" si="214"/>
        <v>9816.8753070000021</v>
      </c>
      <c r="V424" s="42">
        <v>0</v>
      </c>
      <c r="W424" s="28">
        <f t="shared" si="215"/>
        <v>0</v>
      </c>
      <c r="X424" s="29">
        <f t="shared" si="216"/>
        <v>9816.8753070000021</v>
      </c>
      <c r="Y424" s="29">
        <f t="shared" si="218"/>
        <v>9800</v>
      </c>
      <c r="Z424" s="29">
        <f t="shared" si="207"/>
        <v>11760</v>
      </c>
      <c r="AA424" s="23">
        <v>160</v>
      </c>
      <c r="AB424" s="28">
        <f t="shared" si="198"/>
        <v>18.399999999999999</v>
      </c>
      <c r="AC424" s="34"/>
      <c r="AD424" s="28">
        <f t="shared" si="200"/>
        <v>2944</v>
      </c>
      <c r="AE424" s="42">
        <v>0.27100000000000002</v>
      </c>
      <c r="AF424" s="28">
        <f t="shared" si="201"/>
        <v>797.82400000000007</v>
      </c>
      <c r="AG424" s="42">
        <v>0</v>
      </c>
      <c r="AH424" s="28">
        <f t="shared" si="202"/>
        <v>0</v>
      </c>
      <c r="AI424" s="28">
        <f t="shared" si="203"/>
        <v>3741.8240000000001</v>
      </c>
      <c r="AJ424" s="28">
        <v>0</v>
      </c>
      <c r="AK424" s="42">
        <v>0.03</v>
      </c>
      <c r="AL424" s="28">
        <f t="shared" si="220"/>
        <v>112.25471999999999</v>
      </c>
      <c r="AM424" s="28">
        <f t="shared" si="221"/>
        <v>3854.07872</v>
      </c>
      <c r="AN424" s="42">
        <v>0</v>
      </c>
      <c r="AO424" s="28">
        <f t="shared" si="204"/>
        <v>0</v>
      </c>
      <c r="AP424" s="28">
        <f t="shared" si="205"/>
        <v>3854.07872</v>
      </c>
      <c r="AQ424" s="28">
        <f t="shared" si="219"/>
        <v>3900</v>
      </c>
      <c r="AR424" s="30" t="s">
        <v>59</v>
      </c>
      <c r="AS424" s="23"/>
      <c r="AT424" s="28"/>
      <c r="AU424" s="34"/>
      <c r="AV424" s="34"/>
      <c r="AW424" s="42"/>
      <c r="AX424" s="34"/>
      <c r="AY424" s="43"/>
      <c r="AZ424" s="34"/>
      <c r="BA424" s="34"/>
      <c r="BB424" s="34"/>
      <c r="BC424" s="42"/>
      <c r="BD424" s="34"/>
      <c r="BE424" s="34"/>
      <c r="BF424" s="43"/>
      <c r="BG424" s="34"/>
      <c r="BH424" s="34"/>
      <c r="BI424" s="120"/>
      <c r="BJ424" s="28">
        <f t="shared" si="208"/>
        <v>4680</v>
      </c>
    </row>
    <row r="425" spans="1:62" s="46" customFormat="1" ht="15" x14ac:dyDescent="0.25">
      <c r="A425" s="103">
        <v>407</v>
      </c>
      <c r="B425" s="51" t="s">
        <v>203</v>
      </c>
      <c r="C425" s="21" t="s">
        <v>61</v>
      </c>
      <c r="D425" s="21" t="s">
        <v>74</v>
      </c>
      <c r="E425" s="22">
        <v>120</v>
      </c>
      <c r="F425" s="23">
        <v>160</v>
      </c>
      <c r="G425" s="47">
        <f t="shared" si="199"/>
        <v>280</v>
      </c>
      <c r="H425" s="50">
        <f t="shared" si="206"/>
        <v>120</v>
      </c>
      <c r="I425" s="28">
        <f t="shared" si="197"/>
        <v>289.78750000000002</v>
      </c>
      <c r="J425" s="28">
        <f t="shared" si="217"/>
        <v>34774.5</v>
      </c>
      <c r="K425" s="41">
        <v>15</v>
      </c>
      <c r="L425" s="28">
        <f t="shared" si="209"/>
        <v>2318.3000000000002</v>
      </c>
      <c r="M425" s="28">
        <v>1329.64</v>
      </c>
      <c r="N425" s="42">
        <v>0.25</v>
      </c>
      <c r="O425" s="28">
        <f t="shared" si="210"/>
        <v>911.98500000000013</v>
      </c>
      <c r="P425" s="42">
        <v>1.54</v>
      </c>
      <c r="Q425" s="28">
        <f t="shared" si="211"/>
        <v>5617.8276000000005</v>
      </c>
      <c r="R425" s="28">
        <f t="shared" si="212"/>
        <v>10177.752600000002</v>
      </c>
      <c r="S425" s="42">
        <v>0.03</v>
      </c>
      <c r="T425" s="28">
        <f t="shared" si="213"/>
        <v>305.33257800000001</v>
      </c>
      <c r="U425" s="28">
        <f t="shared" si="214"/>
        <v>10483.085178000001</v>
      </c>
      <c r="V425" s="42">
        <v>0</v>
      </c>
      <c r="W425" s="28">
        <f t="shared" si="215"/>
        <v>0</v>
      </c>
      <c r="X425" s="29">
        <f t="shared" si="216"/>
        <v>10483.085178000001</v>
      </c>
      <c r="Y425" s="29">
        <f t="shared" si="218"/>
        <v>10500</v>
      </c>
      <c r="Z425" s="29">
        <f t="shared" si="207"/>
        <v>12600</v>
      </c>
      <c r="AA425" s="23">
        <v>160</v>
      </c>
      <c r="AB425" s="28">
        <f t="shared" si="198"/>
        <v>18.399999999999999</v>
      </c>
      <c r="AC425" s="34"/>
      <c r="AD425" s="28">
        <f t="shared" si="200"/>
        <v>2944</v>
      </c>
      <c r="AE425" s="42">
        <v>0.27100000000000002</v>
      </c>
      <c r="AF425" s="28">
        <f t="shared" si="201"/>
        <v>797.82400000000007</v>
      </c>
      <c r="AG425" s="42">
        <v>0</v>
      </c>
      <c r="AH425" s="28">
        <f t="shared" si="202"/>
        <v>0</v>
      </c>
      <c r="AI425" s="28">
        <f t="shared" si="203"/>
        <v>3741.8240000000001</v>
      </c>
      <c r="AJ425" s="28">
        <v>0</v>
      </c>
      <c r="AK425" s="42">
        <v>0.03</v>
      </c>
      <c r="AL425" s="28">
        <f t="shared" si="220"/>
        <v>112.25471999999999</v>
      </c>
      <c r="AM425" s="28">
        <f t="shared" si="221"/>
        <v>3854.07872</v>
      </c>
      <c r="AN425" s="42">
        <v>0</v>
      </c>
      <c r="AO425" s="28">
        <f t="shared" si="204"/>
        <v>0</v>
      </c>
      <c r="AP425" s="28">
        <f t="shared" si="205"/>
        <v>3854.07872</v>
      </c>
      <c r="AQ425" s="28">
        <f t="shared" si="219"/>
        <v>3900</v>
      </c>
      <c r="AR425" s="30" t="s">
        <v>59</v>
      </c>
      <c r="AS425" s="23"/>
      <c r="AT425" s="28"/>
      <c r="AU425" s="34"/>
      <c r="AV425" s="34"/>
      <c r="AW425" s="42"/>
      <c r="AX425" s="34"/>
      <c r="AY425" s="43"/>
      <c r="AZ425" s="34"/>
      <c r="BA425" s="34"/>
      <c r="BB425" s="34"/>
      <c r="BC425" s="42"/>
      <c r="BD425" s="34"/>
      <c r="BE425" s="34"/>
      <c r="BF425" s="43"/>
      <c r="BG425" s="34"/>
      <c r="BH425" s="34"/>
      <c r="BI425" s="120"/>
      <c r="BJ425" s="28">
        <f t="shared" si="208"/>
        <v>4680</v>
      </c>
    </row>
    <row r="426" spans="1:62" s="46" customFormat="1" ht="15" x14ac:dyDescent="0.25">
      <c r="A426" s="103">
        <v>408</v>
      </c>
      <c r="B426" s="51" t="s">
        <v>479</v>
      </c>
      <c r="C426" s="21" t="s">
        <v>58</v>
      </c>
      <c r="D426" s="21" t="s">
        <v>78</v>
      </c>
      <c r="E426" s="21">
        <v>160</v>
      </c>
      <c r="F426" s="23">
        <v>680</v>
      </c>
      <c r="G426" s="47">
        <f t="shared" si="199"/>
        <v>840</v>
      </c>
      <c r="H426" s="50">
        <f t="shared" si="206"/>
        <v>160</v>
      </c>
      <c r="I426" s="28">
        <f t="shared" si="197"/>
        <v>289.78750000000002</v>
      </c>
      <c r="J426" s="28">
        <f t="shared" si="217"/>
        <v>46366</v>
      </c>
      <c r="K426" s="41">
        <v>15</v>
      </c>
      <c r="L426" s="28">
        <f t="shared" si="209"/>
        <v>3091.0666666666666</v>
      </c>
      <c r="M426" s="28">
        <v>1433.92</v>
      </c>
      <c r="N426" s="42">
        <v>0.25</v>
      </c>
      <c r="O426" s="28">
        <f t="shared" si="210"/>
        <v>1131.2466666666667</v>
      </c>
      <c r="P426" s="42">
        <v>1.54</v>
      </c>
      <c r="Q426" s="28">
        <f t="shared" si="211"/>
        <v>6968.4794666666667</v>
      </c>
      <c r="R426" s="28">
        <f t="shared" si="212"/>
        <v>12624.712800000001</v>
      </c>
      <c r="S426" s="42">
        <v>0.03</v>
      </c>
      <c r="T426" s="28">
        <f t="shared" si="213"/>
        <v>378.74138400000004</v>
      </c>
      <c r="U426" s="28">
        <f t="shared" si="214"/>
        <v>13003.454184000002</v>
      </c>
      <c r="V426" s="42">
        <v>0</v>
      </c>
      <c r="W426" s="28">
        <f t="shared" si="215"/>
        <v>0</v>
      </c>
      <c r="X426" s="29">
        <f t="shared" si="216"/>
        <v>13003.454184000002</v>
      </c>
      <c r="Y426" s="29">
        <f t="shared" si="218"/>
        <v>13000</v>
      </c>
      <c r="Z426" s="29">
        <f t="shared" si="207"/>
        <v>15600</v>
      </c>
      <c r="AA426" s="23">
        <v>680</v>
      </c>
      <c r="AB426" s="28">
        <f t="shared" si="198"/>
        <v>18.399999999999999</v>
      </c>
      <c r="AC426" s="34"/>
      <c r="AD426" s="28">
        <f t="shared" si="200"/>
        <v>12511.999999999998</v>
      </c>
      <c r="AE426" s="42">
        <v>0.27100000000000002</v>
      </c>
      <c r="AF426" s="28">
        <f t="shared" si="201"/>
        <v>3390.752</v>
      </c>
      <c r="AG426" s="42">
        <v>0</v>
      </c>
      <c r="AH426" s="28">
        <f t="shared" si="202"/>
        <v>0</v>
      </c>
      <c r="AI426" s="28">
        <f t="shared" si="203"/>
        <v>15902.751999999999</v>
      </c>
      <c r="AJ426" s="28">
        <v>0</v>
      </c>
      <c r="AK426" s="42">
        <v>0.03</v>
      </c>
      <c r="AL426" s="28">
        <f t="shared" si="220"/>
        <v>477.08255999999994</v>
      </c>
      <c r="AM426" s="28">
        <f t="shared" si="221"/>
        <v>16379.834559999999</v>
      </c>
      <c r="AN426" s="42">
        <v>0</v>
      </c>
      <c r="AO426" s="28">
        <f t="shared" si="204"/>
        <v>0</v>
      </c>
      <c r="AP426" s="28">
        <f t="shared" si="205"/>
        <v>16379.834559999999</v>
      </c>
      <c r="AQ426" s="28">
        <f t="shared" si="219"/>
        <v>16400</v>
      </c>
      <c r="AR426" s="30" t="s">
        <v>59</v>
      </c>
      <c r="AS426" s="23"/>
      <c r="AT426" s="28"/>
      <c r="AU426" s="34"/>
      <c r="AV426" s="34"/>
      <c r="AW426" s="42"/>
      <c r="AX426" s="34"/>
      <c r="AY426" s="43"/>
      <c r="AZ426" s="34"/>
      <c r="BA426" s="34"/>
      <c r="BB426" s="34"/>
      <c r="BC426" s="42"/>
      <c r="BD426" s="34"/>
      <c r="BE426" s="34"/>
      <c r="BF426" s="43"/>
      <c r="BG426" s="34"/>
      <c r="BH426" s="34"/>
      <c r="BI426" s="120"/>
      <c r="BJ426" s="28">
        <f t="shared" si="208"/>
        <v>19680</v>
      </c>
    </row>
    <row r="427" spans="1:62" s="46" customFormat="1" ht="15" x14ac:dyDescent="0.25">
      <c r="A427" s="103">
        <v>409</v>
      </c>
      <c r="B427" s="51" t="s">
        <v>479</v>
      </c>
      <c r="C427" s="21" t="s">
        <v>60</v>
      </c>
      <c r="D427" s="21" t="s">
        <v>78</v>
      </c>
      <c r="E427" s="22">
        <v>129</v>
      </c>
      <c r="F427" s="40">
        <v>368</v>
      </c>
      <c r="G427" s="47">
        <f t="shared" si="199"/>
        <v>497</v>
      </c>
      <c r="H427" s="50">
        <f t="shared" si="206"/>
        <v>129</v>
      </c>
      <c r="I427" s="28">
        <f t="shared" si="197"/>
        <v>289.78750000000002</v>
      </c>
      <c r="J427" s="28">
        <f t="shared" si="217"/>
        <v>37382.587500000001</v>
      </c>
      <c r="K427" s="41">
        <v>15</v>
      </c>
      <c r="L427" s="28">
        <f t="shared" si="209"/>
        <v>2492.1725000000001</v>
      </c>
      <c r="M427" s="28">
        <v>1381.78</v>
      </c>
      <c r="N427" s="42">
        <v>0.25</v>
      </c>
      <c r="O427" s="28">
        <f t="shared" si="210"/>
        <v>968.48812500000008</v>
      </c>
      <c r="P427" s="42">
        <v>1.54</v>
      </c>
      <c r="Q427" s="28">
        <f t="shared" si="211"/>
        <v>5965.8868500000008</v>
      </c>
      <c r="R427" s="28">
        <f t="shared" si="212"/>
        <v>10808.327475000002</v>
      </c>
      <c r="S427" s="42">
        <v>0.03</v>
      </c>
      <c r="T427" s="28">
        <f t="shared" si="213"/>
        <v>324.24982425000002</v>
      </c>
      <c r="U427" s="28">
        <f t="shared" si="214"/>
        <v>11132.577299250002</v>
      </c>
      <c r="V427" s="42">
        <v>0</v>
      </c>
      <c r="W427" s="28">
        <f t="shared" si="215"/>
        <v>0</v>
      </c>
      <c r="X427" s="29">
        <f t="shared" si="216"/>
        <v>11132.577299250002</v>
      </c>
      <c r="Y427" s="29">
        <f t="shared" si="218"/>
        <v>11100</v>
      </c>
      <c r="Z427" s="29">
        <f t="shared" si="207"/>
        <v>13320</v>
      </c>
      <c r="AA427" s="40">
        <v>368</v>
      </c>
      <c r="AB427" s="28">
        <f t="shared" si="198"/>
        <v>18.399999999999999</v>
      </c>
      <c r="AC427" s="34"/>
      <c r="AD427" s="28">
        <f t="shared" si="200"/>
        <v>6771.2</v>
      </c>
      <c r="AE427" s="42">
        <v>0.27100000000000002</v>
      </c>
      <c r="AF427" s="28">
        <f t="shared" si="201"/>
        <v>1834.9952000000001</v>
      </c>
      <c r="AG427" s="42">
        <v>0</v>
      </c>
      <c r="AH427" s="28">
        <f t="shared" si="202"/>
        <v>0</v>
      </c>
      <c r="AI427" s="28">
        <f t="shared" si="203"/>
        <v>8606.1952000000001</v>
      </c>
      <c r="AJ427" s="28">
        <v>0</v>
      </c>
      <c r="AK427" s="42">
        <v>0.03</v>
      </c>
      <c r="AL427" s="28">
        <f t="shared" si="220"/>
        <v>258.185856</v>
      </c>
      <c r="AM427" s="28">
        <f t="shared" si="221"/>
        <v>8864.3810560000002</v>
      </c>
      <c r="AN427" s="42">
        <v>0</v>
      </c>
      <c r="AO427" s="28">
        <f t="shared" si="204"/>
        <v>0</v>
      </c>
      <c r="AP427" s="28">
        <f t="shared" si="205"/>
        <v>8864.3810560000002</v>
      </c>
      <c r="AQ427" s="28">
        <f t="shared" si="219"/>
        <v>8900</v>
      </c>
      <c r="AR427" s="30" t="s">
        <v>59</v>
      </c>
      <c r="AS427" s="23"/>
      <c r="AT427" s="28"/>
      <c r="AU427" s="34"/>
      <c r="AV427" s="34"/>
      <c r="AW427" s="42"/>
      <c r="AX427" s="34"/>
      <c r="AY427" s="43"/>
      <c r="AZ427" s="34"/>
      <c r="BA427" s="34"/>
      <c r="BB427" s="34"/>
      <c r="BC427" s="42"/>
      <c r="BD427" s="34"/>
      <c r="BE427" s="34"/>
      <c r="BF427" s="43"/>
      <c r="BG427" s="34"/>
      <c r="BH427" s="34"/>
      <c r="BI427" s="120"/>
      <c r="BJ427" s="28">
        <f t="shared" si="208"/>
        <v>10680</v>
      </c>
    </row>
    <row r="428" spans="1:62" s="46" customFormat="1" ht="15" x14ac:dyDescent="0.25">
      <c r="A428" s="103">
        <v>410</v>
      </c>
      <c r="B428" s="51" t="s">
        <v>479</v>
      </c>
      <c r="C428" s="21" t="s">
        <v>61</v>
      </c>
      <c r="D428" s="21" t="s">
        <v>204</v>
      </c>
      <c r="E428" s="22">
        <v>135</v>
      </c>
      <c r="F428" s="40">
        <v>168</v>
      </c>
      <c r="G428" s="47">
        <f t="shared" si="199"/>
        <v>303</v>
      </c>
      <c r="H428" s="50">
        <f t="shared" si="206"/>
        <v>135</v>
      </c>
      <c r="I428" s="28">
        <f t="shared" si="197"/>
        <v>289.78750000000002</v>
      </c>
      <c r="J428" s="28">
        <f t="shared" si="217"/>
        <v>39121.3125</v>
      </c>
      <c r="K428" s="41">
        <v>15</v>
      </c>
      <c r="L428" s="28">
        <f t="shared" si="209"/>
        <v>2608.0875000000001</v>
      </c>
      <c r="M428" s="28">
        <v>1329.64</v>
      </c>
      <c r="N428" s="42">
        <v>0.25</v>
      </c>
      <c r="O428" s="28">
        <f t="shared" si="210"/>
        <v>984.43187499999999</v>
      </c>
      <c r="P428" s="42">
        <v>1.54</v>
      </c>
      <c r="Q428" s="28">
        <f t="shared" si="211"/>
        <v>6064.1003499999997</v>
      </c>
      <c r="R428" s="28">
        <f t="shared" si="212"/>
        <v>10986.259725</v>
      </c>
      <c r="S428" s="42">
        <v>0.03</v>
      </c>
      <c r="T428" s="28">
        <f t="shared" si="213"/>
        <v>329.58779175000001</v>
      </c>
      <c r="U428" s="28">
        <f t="shared" si="214"/>
        <v>11315.84751675</v>
      </c>
      <c r="V428" s="42">
        <v>0</v>
      </c>
      <c r="W428" s="28">
        <f t="shared" si="215"/>
        <v>0</v>
      </c>
      <c r="X428" s="29">
        <f t="shared" si="216"/>
        <v>11315.84751675</v>
      </c>
      <c r="Y428" s="29">
        <f t="shared" si="218"/>
        <v>11300</v>
      </c>
      <c r="Z428" s="29">
        <f t="shared" si="207"/>
        <v>13560</v>
      </c>
      <c r="AA428" s="40">
        <v>168</v>
      </c>
      <c r="AB428" s="28">
        <f t="shared" si="198"/>
        <v>18.399999999999999</v>
      </c>
      <c r="AC428" s="34"/>
      <c r="AD428" s="28">
        <f t="shared" si="200"/>
        <v>3091.2</v>
      </c>
      <c r="AE428" s="42">
        <v>0.27100000000000002</v>
      </c>
      <c r="AF428" s="28">
        <f t="shared" si="201"/>
        <v>837.71519999999998</v>
      </c>
      <c r="AG428" s="42">
        <v>0</v>
      </c>
      <c r="AH428" s="28">
        <f t="shared" si="202"/>
        <v>0</v>
      </c>
      <c r="AI428" s="28">
        <f t="shared" si="203"/>
        <v>3928.9151999999999</v>
      </c>
      <c r="AJ428" s="28">
        <v>0</v>
      </c>
      <c r="AK428" s="42">
        <v>0.03</v>
      </c>
      <c r="AL428" s="28">
        <f t="shared" si="220"/>
        <v>117.86745599999999</v>
      </c>
      <c r="AM428" s="28">
        <f t="shared" si="221"/>
        <v>4046.7826559999999</v>
      </c>
      <c r="AN428" s="42">
        <v>0</v>
      </c>
      <c r="AO428" s="28">
        <f t="shared" si="204"/>
        <v>0</v>
      </c>
      <c r="AP428" s="28">
        <f t="shared" si="205"/>
        <v>4046.7826559999999</v>
      </c>
      <c r="AQ428" s="28">
        <f t="shared" si="219"/>
        <v>4000</v>
      </c>
      <c r="AR428" s="30" t="s">
        <v>59</v>
      </c>
      <c r="AS428" s="23"/>
      <c r="AT428" s="28"/>
      <c r="AU428" s="34"/>
      <c r="AV428" s="34"/>
      <c r="AW428" s="42"/>
      <c r="AX428" s="34"/>
      <c r="AY428" s="43"/>
      <c r="AZ428" s="34"/>
      <c r="BA428" s="34"/>
      <c r="BB428" s="34"/>
      <c r="BC428" s="42"/>
      <c r="BD428" s="34"/>
      <c r="BE428" s="34"/>
      <c r="BF428" s="43"/>
      <c r="BG428" s="34"/>
      <c r="BH428" s="34"/>
      <c r="BI428" s="120"/>
      <c r="BJ428" s="28">
        <f t="shared" si="208"/>
        <v>4800</v>
      </c>
    </row>
    <row r="429" spans="1:62" s="46" customFormat="1" ht="15" x14ac:dyDescent="0.25">
      <c r="A429" s="103">
        <v>411</v>
      </c>
      <c r="B429" s="51" t="s">
        <v>479</v>
      </c>
      <c r="C429" s="21" t="s">
        <v>329</v>
      </c>
      <c r="D429" s="22">
        <v>3</v>
      </c>
      <c r="E429" s="22">
        <v>48</v>
      </c>
      <c r="F429" s="40">
        <v>200</v>
      </c>
      <c r="G429" s="47">
        <f t="shared" si="199"/>
        <v>248</v>
      </c>
      <c r="H429" s="50">
        <f t="shared" si="206"/>
        <v>48</v>
      </c>
      <c r="I429" s="28">
        <f t="shared" si="197"/>
        <v>289.78750000000002</v>
      </c>
      <c r="J429" s="28">
        <f t="shared" si="217"/>
        <v>13909.800000000001</v>
      </c>
      <c r="K429" s="41">
        <v>15</v>
      </c>
      <c r="L429" s="28">
        <f t="shared" si="209"/>
        <v>927.32</v>
      </c>
      <c r="M429" s="28">
        <v>1381.78</v>
      </c>
      <c r="N429" s="42">
        <v>0.25</v>
      </c>
      <c r="O429" s="28">
        <f t="shared" si="210"/>
        <v>577.27499999999998</v>
      </c>
      <c r="P429" s="42">
        <v>1.54</v>
      </c>
      <c r="Q429" s="28">
        <f t="shared" si="211"/>
        <v>3556.0140000000001</v>
      </c>
      <c r="R429" s="28">
        <f t="shared" si="212"/>
        <v>6442.3890000000001</v>
      </c>
      <c r="S429" s="42">
        <v>0.03</v>
      </c>
      <c r="T429" s="28">
        <f t="shared" si="213"/>
        <v>193.27167</v>
      </c>
      <c r="U429" s="28">
        <f t="shared" si="214"/>
        <v>6635.6606700000002</v>
      </c>
      <c r="V429" s="42">
        <v>0</v>
      </c>
      <c r="W429" s="28">
        <f t="shared" si="215"/>
        <v>0</v>
      </c>
      <c r="X429" s="29">
        <f t="shared" si="216"/>
        <v>6635.6606700000002</v>
      </c>
      <c r="Y429" s="29">
        <f t="shared" si="218"/>
        <v>6600</v>
      </c>
      <c r="Z429" s="29">
        <f t="shared" si="207"/>
        <v>7920</v>
      </c>
      <c r="AA429" s="40">
        <v>200</v>
      </c>
      <c r="AB429" s="28">
        <f t="shared" si="198"/>
        <v>18.399999999999999</v>
      </c>
      <c r="AC429" s="34"/>
      <c r="AD429" s="28">
        <f t="shared" si="200"/>
        <v>3679.9999999999995</v>
      </c>
      <c r="AE429" s="42">
        <v>0.27100000000000002</v>
      </c>
      <c r="AF429" s="28">
        <f t="shared" si="201"/>
        <v>997.28</v>
      </c>
      <c r="AG429" s="42">
        <v>0</v>
      </c>
      <c r="AH429" s="28">
        <f t="shared" si="202"/>
        <v>0</v>
      </c>
      <c r="AI429" s="28">
        <f t="shared" si="203"/>
        <v>4677.28</v>
      </c>
      <c r="AJ429" s="28">
        <v>0</v>
      </c>
      <c r="AK429" s="42">
        <v>0.03</v>
      </c>
      <c r="AL429" s="28">
        <f t="shared" si="220"/>
        <v>140.3184</v>
      </c>
      <c r="AM429" s="28">
        <f t="shared" si="221"/>
        <v>4817.5983999999999</v>
      </c>
      <c r="AN429" s="42">
        <v>0</v>
      </c>
      <c r="AO429" s="28">
        <f t="shared" si="204"/>
        <v>0</v>
      </c>
      <c r="AP429" s="28">
        <f t="shared" si="205"/>
        <v>4817.5983999999999</v>
      </c>
      <c r="AQ429" s="28">
        <f t="shared" si="219"/>
        <v>4800</v>
      </c>
      <c r="AR429" s="30" t="s">
        <v>59</v>
      </c>
      <c r="AS429" s="23"/>
      <c r="AT429" s="28"/>
      <c r="AU429" s="34"/>
      <c r="AV429" s="34"/>
      <c r="AW429" s="42"/>
      <c r="AX429" s="34"/>
      <c r="AY429" s="43"/>
      <c r="AZ429" s="34"/>
      <c r="BA429" s="34"/>
      <c r="BB429" s="34"/>
      <c r="BC429" s="42"/>
      <c r="BD429" s="34"/>
      <c r="BE429" s="34"/>
      <c r="BF429" s="43"/>
      <c r="BG429" s="34"/>
      <c r="BH429" s="34"/>
      <c r="BI429" s="120"/>
      <c r="BJ429" s="28">
        <f t="shared" si="208"/>
        <v>5760</v>
      </c>
    </row>
    <row r="430" spans="1:62" s="46" customFormat="1" ht="15" x14ac:dyDescent="0.25">
      <c r="A430" s="103">
        <v>412</v>
      </c>
      <c r="B430" s="51" t="s">
        <v>205</v>
      </c>
      <c r="C430" s="21" t="s">
        <v>58</v>
      </c>
      <c r="D430" s="22">
        <v>2</v>
      </c>
      <c r="E430" s="21">
        <v>253</v>
      </c>
      <c r="F430" s="23">
        <v>560</v>
      </c>
      <c r="G430" s="47">
        <f t="shared" si="199"/>
        <v>813</v>
      </c>
      <c r="H430" s="50">
        <f t="shared" si="206"/>
        <v>253</v>
      </c>
      <c r="I430" s="28">
        <f t="shared" si="197"/>
        <v>289.78750000000002</v>
      </c>
      <c r="J430" s="28">
        <f t="shared" si="217"/>
        <v>73316.237500000003</v>
      </c>
      <c r="K430" s="41">
        <v>15</v>
      </c>
      <c r="L430" s="28">
        <f t="shared" si="209"/>
        <v>4887.7491666666665</v>
      </c>
      <c r="M430" s="28">
        <v>1433.92</v>
      </c>
      <c r="N430" s="42">
        <v>0.25</v>
      </c>
      <c r="O430" s="28">
        <f t="shared" si="210"/>
        <v>1580.4172916666666</v>
      </c>
      <c r="P430" s="42">
        <v>1.54</v>
      </c>
      <c r="Q430" s="28">
        <f t="shared" si="211"/>
        <v>9735.3705166666659</v>
      </c>
      <c r="R430" s="28">
        <f t="shared" si="212"/>
        <v>17637.456975000001</v>
      </c>
      <c r="S430" s="42">
        <v>0.03</v>
      </c>
      <c r="T430" s="28">
        <f t="shared" si="213"/>
        <v>529.12370925000005</v>
      </c>
      <c r="U430" s="28">
        <f t="shared" si="214"/>
        <v>18166.580684250002</v>
      </c>
      <c r="V430" s="42">
        <v>0</v>
      </c>
      <c r="W430" s="28">
        <f t="shared" si="215"/>
        <v>0</v>
      </c>
      <c r="X430" s="29">
        <f t="shared" si="216"/>
        <v>18166.580684250002</v>
      </c>
      <c r="Y430" s="29">
        <f t="shared" si="218"/>
        <v>18200</v>
      </c>
      <c r="Z430" s="29">
        <f t="shared" si="207"/>
        <v>21840</v>
      </c>
      <c r="AA430" s="23">
        <v>560</v>
      </c>
      <c r="AB430" s="28">
        <f t="shared" si="198"/>
        <v>18.399999999999999</v>
      </c>
      <c r="AC430" s="34"/>
      <c r="AD430" s="28">
        <f t="shared" si="200"/>
        <v>10304</v>
      </c>
      <c r="AE430" s="42">
        <v>0.27100000000000002</v>
      </c>
      <c r="AF430" s="28">
        <f t="shared" si="201"/>
        <v>2792.384</v>
      </c>
      <c r="AG430" s="42">
        <v>0</v>
      </c>
      <c r="AH430" s="28">
        <f t="shared" si="202"/>
        <v>0</v>
      </c>
      <c r="AI430" s="28">
        <f t="shared" si="203"/>
        <v>13096.384</v>
      </c>
      <c r="AJ430" s="28">
        <v>0</v>
      </c>
      <c r="AK430" s="42">
        <v>0.03</v>
      </c>
      <c r="AL430" s="28">
        <f t="shared" si="220"/>
        <v>392.89152000000001</v>
      </c>
      <c r="AM430" s="28">
        <f t="shared" si="221"/>
        <v>13489.275519999999</v>
      </c>
      <c r="AN430" s="42">
        <v>0</v>
      </c>
      <c r="AO430" s="28">
        <f t="shared" si="204"/>
        <v>0</v>
      </c>
      <c r="AP430" s="28">
        <f t="shared" si="205"/>
        <v>13489.275519999999</v>
      </c>
      <c r="AQ430" s="28">
        <f t="shared" si="219"/>
        <v>13500</v>
      </c>
      <c r="AR430" s="30" t="s">
        <v>59</v>
      </c>
      <c r="AS430" s="23"/>
      <c r="AT430" s="28"/>
      <c r="AU430" s="34"/>
      <c r="AV430" s="34"/>
      <c r="AW430" s="42"/>
      <c r="AX430" s="34"/>
      <c r="AY430" s="43"/>
      <c r="AZ430" s="34"/>
      <c r="BA430" s="34"/>
      <c r="BB430" s="34"/>
      <c r="BC430" s="42"/>
      <c r="BD430" s="34"/>
      <c r="BE430" s="34"/>
      <c r="BF430" s="43"/>
      <c r="BG430" s="34"/>
      <c r="BH430" s="34"/>
      <c r="BI430" s="120"/>
      <c r="BJ430" s="28">
        <f t="shared" si="208"/>
        <v>16200</v>
      </c>
    </row>
    <row r="431" spans="1:62" s="46" customFormat="1" ht="15" x14ac:dyDescent="0.25">
      <c r="A431" s="103">
        <v>413</v>
      </c>
      <c r="B431" s="51" t="s">
        <v>205</v>
      </c>
      <c r="C431" s="21" t="s">
        <v>60</v>
      </c>
      <c r="D431" s="21" t="s">
        <v>78</v>
      </c>
      <c r="E431" s="21">
        <v>131</v>
      </c>
      <c r="F431" s="23">
        <v>264</v>
      </c>
      <c r="G431" s="47">
        <f t="shared" si="199"/>
        <v>395</v>
      </c>
      <c r="H431" s="50">
        <f t="shared" si="206"/>
        <v>131</v>
      </c>
      <c r="I431" s="28">
        <f t="shared" si="197"/>
        <v>289.78750000000002</v>
      </c>
      <c r="J431" s="28">
        <f t="shared" si="217"/>
        <v>37962.162500000006</v>
      </c>
      <c r="K431" s="41">
        <v>15</v>
      </c>
      <c r="L431" s="28">
        <f t="shared" si="209"/>
        <v>2530.8108333333339</v>
      </c>
      <c r="M431" s="28">
        <v>1355.71</v>
      </c>
      <c r="N431" s="42">
        <v>0.25</v>
      </c>
      <c r="O431" s="28">
        <f t="shared" si="210"/>
        <v>971.63020833333348</v>
      </c>
      <c r="P431" s="42">
        <v>1.54</v>
      </c>
      <c r="Q431" s="28">
        <f t="shared" si="211"/>
        <v>5985.2420833333344</v>
      </c>
      <c r="R431" s="28">
        <f t="shared" si="212"/>
        <v>10843.393125000002</v>
      </c>
      <c r="S431" s="42">
        <v>0.03</v>
      </c>
      <c r="T431" s="28">
        <f t="shared" si="213"/>
        <v>325.30179375000006</v>
      </c>
      <c r="U431" s="28">
        <f t="shared" si="214"/>
        <v>11168.694918750003</v>
      </c>
      <c r="V431" s="42">
        <v>0</v>
      </c>
      <c r="W431" s="28">
        <f t="shared" si="215"/>
        <v>0</v>
      </c>
      <c r="X431" s="29">
        <f t="shared" si="216"/>
        <v>11168.694918750003</v>
      </c>
      <c r="Y431" s="29">
        <f t="shared" si="218"/>
        <v>11200</v>
      </c>
      <c r="Z431" s="29">
        <f t="shared" si="207"/>
        <v>13440</v>
      </c>
      <c r="AA431" s="23">
        <v>264</v>
      </c>
      <c r="AB431" s="28">
        <f t="shared" si="198"/>
        <v>18.399999999999999</v>
      </c>
      <c r="AC431" s="34"/>
      <c r="AD431" s="28">
        <f t="shared" si="200"/>
        <v>4857.5999999999995</v>
      </c>
      <c r="AE431" s="42">
        <v>0.27100000000000002</v>
      </c>
      <c r="AF431" s="28">
        <f t="shared" si="201"/>
        <v>1316.4096</v>
      </c>
      <c r="AG431" s="42">
        <v>0</v>
      </c>
      <c r="AH431" s="28">
        <f t="shared" si="202"/>
        <v>0</v>
      </c>
      <c r="AI431" s="28">
        <f t="shared" si="203"/>
        <v>6174.0095999999994</v>
      </c>
      <c r="AJ431" s="28">
        <v>0</v>
      </c>
      <c r="AK431" s="42">
        <v>0.03</v>
      </c>
      <c r="AL431" s="28">
        <f t="shared" si="220"/>
        <v>185.22028799999998</v>
      </c>
      <c r="AM431" s="28">
        <f t="shared" si="221"/>
        <v>6359.2298879999998</v>
      </c>
      <c r="AN431" s="42">
        <v>0</v>
      </c>
      <c r="AO431" s="28">
        <f t="shared" si="204"/>
        <v>0</v>
      </c>
      <c r="AP431" s="28">
        <f t="shared" si="205"/>
        <v>6359.2298879999998</v>
      </c>
      <c r="AQ431" s="28">
        <f t="shared" si="219"/>
        <v>6400</v>
      </c>
      <c r="AR431" s="30" t="s">
        <v>59</v>
      </c>
      <c r="AS431" s="23"/>
      <c r="AT431" s="28"/>
      <c r="AU431" s="34"/>
      <c r="AV431" s="34"/>
      <c r="AW431" s="42"/>
      <c r="AX431" s="34"/>
      <c r="AY431" s="43"/>
      <c r="AZ431" s="34"/>
      <c r="BA431" s="34"/>
      <c r="BB431" s="34"/>
      <c r="BC431" s="42"/>
      <c r="BD431" s="34"/>
      <c r="BE431" s="34"/>
      <c r="BF431" s="43"/>
      <c r="BG431" s="34"/>
      <c r="BH431" s="34"/>
      <c r="BI431" s="120"/>
      <c r="BJ431" s="28">
        <f t="shared" si="208"/>
        <v>7680</v>
      </c>
    </row>
    <row r="432" spans="1:62" s="46" customFormat="1" ht="15" x14ac:dyDescent="0.25">
      <c r="A432" s="103">
        <v>414</v>
      </c>
      <c r="B432" s="51" t="s">
        <v>205</v>
      </c>
      <c r="C432" s="21" t="s">
        <v>61</v>
      </c>
      <c r="D432" s="22">
        <v>3</v>
      </c>
      <c r="E432" s="21">
        <v>93</v>
      </c>
      <c r="F432" s="23">
        <v>168</v>
      </c>
      <c r="G432" s="47">
        <f t="shared" si="199"/>
        <v>261</v>
      </c>
      <c r="H432" s="50">
        <f t="shared" si="206"/>
        <v>93</v>
      </c>
      <c r="I432" s="28">
        <f t="shared" ref="I432:I494" si="222">(323.2*0.67)+(96.5*2.3*0.33)</f>
        <v>289.78750000000002</v>
      </c>
      <c r="J432" s="28">
        <f t="shared" si="217"/>
        <v>26950.237500000003</v>
      </c>
      <c r="K432" s="41">
        <v>15</v>
      </c>
      <c r="L432" s="28">
        <f t="shared" si="209"/>
        <v>1796.6825000000001</v>
      </c>
      <c r="M432" s="28">
        <v>1329.64</v>
      </c>
      <c r="N432" s="42">
        <v>0.25</v>
      </c>
      <c r="O432" s="28">
        <f t="shared" si="210"/>
        <v>781.58062500000005</v>
      </c>
      <c r="P432" s="42">
        <v>1.54</v>
      </c>
      <c r="Q432" s="28">
        <f t="shared" si="211"/>
        <v>4814.53665</v>
      </c>
      <c r="R432" s="28">
        <f t="shared" si="212"/>
        <v>8722.4397750000007</v>
      </c>
      <c r="S432" s="42">
        <v>0.03</v>
      </c>
      <c r="T432" s="28">
        <f t="shared" si="213"/>
        <v>261.67319325</v>
      </c>
      <c r="U432" s="28">
        <f t="shared" si="214"/>
        <v>8984.1129682500014</v>
      </c>
      <c r="V432" s="42">
        <v>0</v>
      </c>
      <c r="W432" s="28">
        <f t="shared" si="215"/>
        <v>0</v>
      </c>
      <c r="X432" s="29">
        <f t="shared" si="216"/>
        <v>8984.1129682500014</v>
      </c>
      <c r="Y432" s="29">
        <f t="shared" si="218"/>
        <v>9000</v>
      </c>
      <c r="Z432" s="29">
        <f t="shared" si="207"/>
        <v>10800</v>
      </c>
      <c r="AA432" s="23">
        <v>168</v>
      </c>
      <c r="AB432" s="28">
        <f t="shared" ref="AB432:AB494" si="223">8*2.3</f>
        <v>18.399999999999999</v>
      </c>
      <c r="AC432" s="34"/>
      <c r="AD432" s="28">
        <f t="shared" si="200"/>
        <v>3091.2</v>
      </c>
      <c r="AE432" s="42">
        <v>0.27100000000000002</v>
      </c>
      <c r="AF432" s="28">
        <f t="shared" si="201"/>
        <v>837.71519999999998</v>
      </c>
      <c r="AG432" s="42">
        <v>0</v>
      </c>
      <c r="AH432" s="28">
        <f t="shared" si="202"/>
        <v>0</v>
      </c>
      <c r="AI432" s="28">
        <f t="shared" si="203"/>
        <v>3928.9151999999999</v>
      </c>
      <c r="AJ432" s="28">
        <v>0</v>
      </c>
      <c r="AK432" s="42">
        <v>0.03</v>
      </c>
      <c r="AL432" s="28">
        <f t="shared" si="220"/>
        <v>117.86745599999999</v>
      </c>
      <c r="AM432" s="28">
        <f t="shared" si="221"/>
        <v>4046.7826559999999</v>
      </c>
      <c r="AN432" s="42">
        <v>0</v>
      </c>
      <c r="AO432" s="28">
        <f t="shared" si="204"/>
        <v>0</v>
      </c>
      <c r="AP432" s="28">
        <f t="shared" si="205"/>
        <v>4046.7826559999999</v>
      </c>
      <c r="AQ432" s="28">
        <f t="shared" si="219"/>
        <v>4000</v>
      </c>
      <c r="AR432" s="30" t="s">
        <v>59</v>
      </c>
      <c r="AS432" s="23"/>
      <c r="AT432" s="28"/>
      <c r="AU432" s="34"/>
      <c r="AV432" s="34"/>
      <c r="AW432" s="42"/>
      <c r="AX432" s="34"/>
      <c r="AY432" s="43"/>
      <c r="AZ432" s="34"/>
      <c r="BA432" s="34"/>
      <c r="BB432" s="34"/>
      <c r="BC432" s="42"/>
      <c r="BD432" s="34"/>
      <c r="BE432" s="34"/>
      <c r="BF432" s="43"/>
      <c r="BG432" s="34"/>
      <c r="BH432" s="34"/>
      <c r="BI432" s="120"/>
      <c r="BJ432" s="28">
        <f t="shared" si="208"/>
        <v>4800</v>
      </c>
    </row>
    <row r="433" spans="1:62" s="46" customFormat="1" ht="15" x14ac:dyDescent="0.25">
      <c r="A433" s="103">
        <v>415</v>
      </c>
      <c r="B433" s="51" t="s">
        <v>205</v>
      </c>
      <c r="C433" s="21" t="s">
        <v>61</v>
      </c>
      <c r="D433" s="21" t="s">
        <v>63</v>
      </c>
      <c r="E433" s="21">
        <v>157</v>
      </c>
      <c r="F433" s="23">
        <v>176</v>
      </c>
      <c r="G433" s="47">
        <f t="shared" si="199"/>
        <v>333</v>
      </c>
      <c r="H433" s="50">
        <f t="shared" si="206"/>
        <v>157</v>
      </c>
      <c r="I433" s="28">
        <f t="shared" si="222"/>
        <v>289.78750000000002</v>
      </c>
      <c r="J433" s="28">
        <f t="shared" si="217"/>
        <v>45496.637500000004</v>
      </c>
      <c r="K433" s="41">
        <v>15</v>
      </c>
      <c r="L433" s="28">
        <f t="shared" si="209"/>
        <v>3033.1091666666671</v>
      </c>
      <c r="M433" s="28">
        <v>1329.64</v>
      </c>
      <c r="N433" s="42">
        <v>0.25</v>
      </c>
      <c r="O433" s="28">
        <f t="shared" si="210"/>
        <v>1090.6872916666669</v>
      </c>
      <c r="P433" s="42">
        <v>1.54</v>
      </c>
      <c r="Q433" s="28">
        <f t="shared" si="211"/>
        <v>6718.6337166666681</v>
      </c>
      <c r="R433" s="28">
        <f t="shared" si="212"/>
        <v>12172.070175000003</v>
      </c>
      <c r="S433" s="42">
        <v>0.03</v>
      </c>
      <c r="T433" s="28">
        <f t="shared" si="213"/>
        <v>365.16210525000008</v>
      </c>
      <c r="U433" s="28">
        <f t="shared" si="214"/>
        <v>12537.232280250002</v>
      </c>
      <c r="V433" s="42">
        <v>0</v>
      </c>
      <c r="W433" s="28">
        <f t="shared" si="215"/>
        <v>0</v>
      </c>
      <c r="X433" s="29">
        <f t="shared" si="216"/>
        <v>12537.232280250002</v>
      </c>
      <c r="Y433" s="29">
        <f t="shared" si="218"/>
        <v>12500</v>
      </c>
      <c r="Z433" s="29">
        <f t="shared" si="207"/>
        <v>15000</v>
      </c>
      <c r="AA433" s="23">
        <v>176</v>
      </c>
      <c r="AB433" s="28">
        <f t="shared" si="223"/>
        <v>18.399999999999999</v>
      </c>
      <c r="AC433" s="34"/>
      <c r="AD433" s="28">
        <f t="shared" si="200"/>
        <v>3238.3999999999996</v>
      </c>
      <c r="AE433" s="42">
        <v>0.27100000000000002</v>
      </c>
      <c r="AF433" s="28">
        <f t="shared" si="201"/>
        <v>877.60640000000001</v>
      </c>
      <c r="AG433" s="42">
        <v>0</v>
      </c>
      <c r="AH433" s="28">
        <f t="shared" si="202"/>
        <v>0</v>
      </c>
      <c r="AI433" s="28">
        <f t="shared" si="203"/>
        <v>4116.0063999999993</v>
      </c>
      <c r="AJ433" s="28">
        <v>0</v>
      </c>
      <c r="AK433" s="42">
        <v>0.03</v>
      </c>
      <c r="AL433" s="28">
        <f t="shared" si="220"/>
        <v>123.48019199999997</v>
      </c>
      <c r="AM433" s="28">
        <f t="shared" si="221"/>
        <v>4239.4865919999993</v>
      </c>
      <c r="AN433" s="42">
        <v>0</v>
      </c>
      <c r="AO433" s="28">
        <f t="shared" si="204"/>
        <v>0</v>
      </c>
      <c r="AP433" s="28">
        <f t="shared" si="205"/>
        <v>4239.4865919999993</v>
      </c>
      <c r="AQ433" s="28">
        <f t="shared" si="219"/>
        <v>4200</v>
      </c>
      <c r="AR433" s="30" t="s">
        <v>59</v>
      </c>
      <c r="AS433" s="23"/>
      <c r="AT433" s="28"/>
      <c r="AU433" s="34"/>
      <c r="AV433" s="34"/>
      <c r="AW433" s="42"/>
      <c r="AX433" s="34"/>
      <c r="AY433" s="43"/>
      <c r="AZ433" s="34"/>
      <c r="BA433" s="34"/>
      <c r="BB433" s="34"/>
      <c r="BC433" s="42"/>
      <c r="BD433" s="34"/>
      <c r="BE433" s="34"/>
      <c r="BF433" s="43"/>
      <c r="BG433" s="34"/>
      <c r="BH433" s="34"/>
      <c r="BI433" s="120"/>
      <c r="BJ433" s="28">
        <f t="shared" si="208"/>
        <v>5040</v>
      </c>
    </row>
    <row r="434" spans="1:62" s="46" customFormat="1" ht="25.5" x14ac:dyDescent="0.25">
      <c r="A434" s="103">
        <v>416</v>
      </c>
      <c r="B434" s="51" t="s">
        <v>206</v>
      </c>
      <c r="C434" s="21" t="s">
        <v>58</v>
      </c>
      <c r="D434" s="22">
        <v>4</v>
      </c>
      <c r="E434" s="21">
        <v>160</v>
      </c>
      <c r="F434" s="23">
        <v>320</v>
      </c>
      <c r="G434" s="47">
        <f t="shared" si="199"/>
        <v>480</v>
      </c>
      <c r="H434" s="50">
        <f t="shared" si="206"/>
        <v>160</v>
      </c>
      <c r="I434" s="28">
        <f t="shared" si="222"/>
        <v>289.78750000000002</v>
      </c>
      <c r="J434" s="28">
        <f t="shared" si="217"/>
        <v>46366</v>
      </c>
      <c r="K434" s="41">
        <v>15</v>
      </c>
      <c r="L434" s="28">
        <f t="shared" si="209"/>
        <v>3091.0666666666666</v>
      </c>
      <c r="M434" s="28">
        <v>1381.78</v>
      </c>
      <c r="N434" s="42">
        <v>0.25</v>
      </c>
      <c r="O434" s="28">
        <f t="shared" si="210"/>
        <v>1118.2116666666666</v>
      </c>
      <c r="P434" s="42">
        <v>1.54</v>
      </c>
      <c r="Q434" s="28">
        <f t="shared" si="211"/>
        <v>6888.1838666666663</v>
      </c>
      <c r="R434" s="28">
        <f t="shared" si="212"/>
        <v>12479.242199999999</v>
      </c>
      <c r="S434" s="42">
        <v>0.03</v>
      </c>
      <c r="T434" s="28">
        <f t="shared" si="213"/>
        <v>374.37726599999996</v>
      </c>
      <c r="U434" s="28">
        <f t="shared" si="214"/>
        <v>12853.619465999998</v>
      </c>
      <c r="V434" s="42">
        <v>0</v>
      </c>
      <c r="W434" s="28">
        <f t="shared" si="215"/>
        <v>0</v>
      </c>
      <c r="X434" s="29">
        <f t="shared" si="216"/>
        <v>12853.619465999998</v>
      </c>
      <c r="Y434" s="29">
        <f t="shared" si="218"/>
        <v>12900</v>
      </c>
      <c r="Z434" s="29">
        <f t="shared" si="207"/>
        <v>15480</v>
      </c>
      <c r="AA434" s="23">
        <v>320</v>
      </c>
      <c r="AB434" s="28">
        <f t="shared" si="223"/>
        <v>18.399999999999999</v>
      </c>
      <c r="AC434" s="34"/>
      <c r="AD434" s="28">
        <f t="shared" si="200"/>
        <v>5888</v>
      </c>
      <c r="AE434" s="42">
        <v>0.27100000000000002</v>
      </c>
      <c r="AF434" s="28">
        <f t="shared" si="201"/>
        <v>1595.6480000000001</v>
      </c>
      <c r="AG434" s="42">
        <v>0</v>
      </c>
      <c r="AH434" s="28">
        <f t="shared" si="202"/>
        <v>0</v>
      </c>
      <c r="AI434" s="28">
        <f t="shared" si="203"/>
        <v>7483.6480000000001</v>
      </c>
      <c r="AJ434" s="28">
        <v>0</v>
      </c>
      <c r="AK434" s="42">
        <v>0.03</v>
      </c>
      <c r="AL434" s="28">
        <f t="shared" si="220"/>
        <v>224.50943999999998</v>
      </c>
      <c r="AM434" s="28">
        <f t="shared" si="221"/>
        <v>7708.15744</v>
      </c>
      <c r="AN434" s="42">
        <v>0</v>
      </c>
      <c r="AO434" s="28">
        <f t="shared" si="204"/>
        <v>0</v>
      </c>
      <c r="AP434" s="28">
        <f t="shared" si="205"/>
        <v>7708.15744</v>
      </c>
      <c r="AQ434" s="28">
        <f t="shared" si="219"/>
        <v>7700</v>
      </c>
      <c r="AR434" s="30" t="s">
        <v>59</v>
      </c>
      <c r="AS434" s="23"/>
      <c r="AT434" s="28"/>
      <c r="AU434" s="34"/>
      <c r="AV434" s="34"/>
      <c r="AW434" s="42"/>
      <c r="AX434" s="34"/>
      <c r="AY434" s="43"/>
      <c r="AZ434" s="34"/>
      <c r="BA434" s="34"/>
      <c r="BB434" s="34"/>
      <c r="BC434" s="42"/>
      <c r="BD434" s="34"/>
      <c r="BE434" s="34"/>
      <c r="BF434" s="43"/>
      <c r="BG434" s="34"/>
      <c r="BH434" s="34"/>
      <c r="BI434" s="120"/>
      <c r="BJ434" s="28">
        <f t="shared" si="208"/>
        <v>9240</v>
      </c>
    </row>
    <row r="435" spans="1:62" s="46" customFormat="1" ht="25.5" x14ac:dyDescent="0.25">
      <c r="A435" s="103">
        <v>417</v>
      </c>
      <c r="B435" s="51" t="s">
        <v>206</v>
      </c>
      <c r="C435" s="21" t="s">
        <v>60</v>
      </c>
      <c r="D435" s="22">
        <v>4</v>
      </c>
      <c r="E435" s="21">
        <v>88</v>
      </c>
      <c r="F435" s="23">
        <v>160</v>
      </c>
      <c r="G435" s="47">
        <f t="shared" si="199"/>
        <v>248</v>
      </c>
      <c r="H435" s="50">
        <f t="shared" si="206"/>
        <v>88</v>
      </c>
      <c r="I435" s="28">
        <f t="shared" si="222"/>
        <v>289.78750000000002</v>
      </c>
      <c r="J435" s="28">
        <f t="shared" si="217"/>
        <v>25501.300000000003</v>
      </c>
      <c r="K435" s="41">
        <v>15</v>
      </c>
      <c r="L435" s="28">
        <f t="shared" si="209"/>
        <v>1700.0866666666668</v>
      </c>
      <c r="M435" s="28">
        <v>1329.64</v>
      </c>
      <c r="N435" s="42">
        <v>0.25</v>
      </c>
      <c r="O435" s="28">
        <f t="shared" si="210"/>
        <v>757.43166666666673</v>
      </c>
      <c r="P435" s="42">
        <v>1.54</v>
      </c>
      <c r="Q435" s="28">
        <f t="shared" si="211"/>
        <v>4665.7790666666669</v>
      </c>
      <c r="R435" s="28">
        <f t="shared" si="212"/>
        <v>8452.9374000000007</v>
      </c>
      <c r="S435" s="42">
        <v>0.03</v>
      </c>
      <c r="T435" s="28">
        <f t="shared" si="213"/>
        <v>253.588122</v>
      </c>
      <c r="U435" s="28">
        <f t="shared" si="214"/>
        <v>8706.5255219999999</v>
      </c>
      <c r="V435" s="42">
        <v>0</v>
      </c>
      <c r="W435" s="28">
        <f t="shared" si="215"/>
        <v>0</v>
      </c>
      <c r="X435" s="29">
        <f t="shared" si="216"/>
        <v>8706.5255219999999</v>
      </c>
      <c r="Y435" s="29">
        <f t="shared" si="218"/>
        <v>8700</v>
      </c>
      <c r="Z435" s="29">
        <f t="shared" si="207"/>
        <v>10440</v>
      </c>
      <c r="AA435" s="23">
        <v>160</v>
      </c>
      <c r="AB435" s="28">
        <f t="shared" si="223"/>
        <v>18.399999999999999</v>
      </c>
      <c r="AC435" s="34"/>
      <c r="AD435" s="28">
        <f t="shared" si="200"/>
        <v>2944</v>
      </c>
      <c r="AE435" s="42">
        <v>0.27100000000000002</v>
      </c>
      <c r="AF435" s="28">
        <f t="shared" si="201"/>
        <v>797.82400000000007</v>
      </c>
      <c r="AG435" s="42">
        <v>0</v>
      </c>
      <c r="AH435" s="28">
        <f t="shared" si="202"/>
        <v>0</v>
      </c>
      <c r="AI435" s="28">
        <f t="shared" si="203"/>
        <v>3741.8240000000001</v>
      </c>
      <c r="AJ435" s="28">
        <v>0</v>
      </c>
      <c r="AK435" s="42">
        <v>0.03</v>
      </c>
      <c r="AL435" s="28">
        <f t="shared" si="220"/>
        <v>112.25471999999999</v>
      </c>
      <c r="AM435" s="28">
        <f t="shared" si="221"/>
        <v>3854.07872</v>
      </c>
      <c r="AN435" s="42">
        <v>0</v>
      </c>
      <c r="AO435" s="28">
        <f t="shared" si="204"/>
        <v>0</v>
      </c>
      <c r="AP435" s="28">
        <f t="shared" si="205"/>
        <v>3854.07872</v>
      </c>
      <c r="AQ435" s="28">
        <f t="shared" si="219"/>
        <v>3900</v>
      </c>
      <c r="AR435" s="30" t="s">
        <v>59</v>
      </c>
      <c r="AS435" s="23"/>
      <c r="AT435" s="28"/>
      <c r="AU435" s="34"/>
      <c r="AV435" s="34"/>
      <c r="AW435" s="42"/>
      <c r="AX435" s="34"/>
      <c r="AY435" s="43"/>
      <c r="AZ435" s="34"/>
      <c r="BA435" s="34"/>
      <c r="BB435" s="34"/>
      <c r="BC435" s="42"/>
      <c r="BD435" s="34"/>
      <c r="BE435" s="34"/>
      <c r="BF435" s="43"/>
      <c r="BG435" s="34"/>
      <c r="BH435" s="34"/>
      <c r="BI435" s="120"/>
      <c r="BJ435" s="28">
        <f t="shared" si="208"/>
        <v>4680</v>
      </c>
    </row>
    <row r="436" spans="1:62" s="46" customFormat="1" ht="25.5" x14ac:dyDescent="0.25">
      <c r="A436" s="103">
        <v>418</v>
      </c>
      <c r="B436" s="51" t="s">
        <v>206</v>
      </c>
      <c r="C436" s="21" t="s">
        <v>61</v>
      </c>
      <c r="D436" s="21" t="s">
        <v>74</v>
      </c>
      <c r="E436" s="21">
        <v>120</v>
      </c>
      <c r="F436" s="23">
        <v>160</v>
      </c>
      <c r="G436" s="47">
        <f t="shared" si="199"/>
        <v>280</v>
      </c>
      <c r="H436" s="50">
        <f t="shared" si="206"/>
        <v>120</v>
      </c>
      <c r="I436" s="28">
        <f t="shared" si="222"/>
        <v>289.78750000000002</v>
      </c>
      <c r="J436" s="28">
        <f t="shared" si="217"/>
        <v>34774.5</v>
      </c>
      <c r="K436" s="41">
        <v>15</v>
      </c>
      <c r="L436" s="28">
        <f t="shared" si="209"/>
        <v>2318.3000000000002</v>
      </c>
      <c r="M436" s="28">
        <v>1329.64</v>
      </c>
      <c r="N436" s="42">
        <v>0.25</v>
      </c>
      <c r="O436" s="28">
        <f t="shared" si="210"/>
        <v>911.98500000000013</v>
      </c>
      <c r="P436" s="42">
        <v>1.54</v>
      </c>
      <c r="Q436" s="28">
        <f t="shared" si="211"/>
        <v>5617.8276000000005</v>
      </c>
      <c r="R436" s="28">
        <f t="shared" si="212"/>
        <v>10177.752600000002</v>
      </c>
      <c r="S436" s="42">
        <v>0.03</v>
      </c>
      <c r="T436" s="28">
        <f t="shared" si="213"/>
        <v>305.33257800000001</v>
      </c>
      <c r="U436" s="28">
        <f t="shared" si="214"/>
        <v>10483.085178000001</v>
      </c>
      <c r="V436" s="42">
        <v>0</v>
      </c>
      <c r="W436" s="28">
        <f t="shared" si="215"/>
        <v>0</v>
      </c>
      <c r="X436" s="29">
        <f t="shared" si="216"/>
        <v>10483.085178000001</v>
      </c>
      <c r="Y436" s="29">
        <f t="shared" si="218"/>
        <v>10500</v>
      </c>
      <c r="Z436" s="29">
        <f t="shared" si="207"/>
        <v>12600</v>
      </c>
      <c r="AA436" s="23">
        <v>160</v>
      </c>
      <c r="AB436" s="28">
        <f t="shared" si="223"/>
        <v>18.399999999999999</v>
      </c>
      <c r="AC436" s="34"/>
      <c r="AD436" s="28">
        <f t="shared" si="200"/>
        <v>2944</v>
      </c>
      <c r="AE436" s="42">
        <v>0.27100000000000002</v>
      </c>
      <c r="AF436" s="28">
        <f t="shared" si="201"/>
        <v>797.82400000000007</v>
      </c>
      <c r="AG436" s="42">
        <v>0</v>
      </c>
      <c r="AH436" s="28">
        <f t="shared" si="202"/>
        <v>0</v>
      </c>
      <c r="AI436" s="28">
        <f t="shared" si="203"/>
        <v>3741.8240000000001</v>
      </c>
      <c r="AJ436" s="28">
        <v>0</v>
      </c>
      <c r="AK436" s="42">
        <v>0.03</v>
      </c>
      <c r="AL436" s="28">
        <f t="shared" si="220"/>
        <v>112.25471999999999</v>
      </c>
      <c r="AM436" s="28">
        <f t="shared" si="221"/>
        <v>3854.07872</v>
      </c>
      <c r="AN436" s="42">
        <v>0</v>
      </c>
      <c r="AO436" s="28">
        <f t="shared" si="204"/>
        <v>0</v>
      </c>
      <c r="AP436" s="28">
        <f t="shared" si="205"/>
        <v>3854.07872</v>
      </c>
      <c r="AQ436" s="28">
        <f t="shared" si="219"/>
        <v>3900</v>
      </c>
      <c r="AR436" s="30" t="s">
        <v>59</v>
      </c>
      <c r="AS436" s="23"/>
      <c r="AT436" s="28"/>
      <c r="AU436" s="34"/>
      <c r="AV436" s="34"/>
      <c r="AW436" s="42"/>
      <c r="AX436" s="34"/>
      <c r="AY436" s="43"/>
      <c r="AZ436" s="34"/>
      <c r="BA436" s="34"/>
      <c r="BB436" s="34"/>
      <c r="BC436" s="42"/>
      <c r="BD436" s="34"/>
      <c r="BE436" s="34"/>
      <c r="BF436" s="43"/>
      <c r="BG436" s="34"/>
      <c r="BH436" s="34"/>
      <c r="BI436" s="120"/>
      <c r="BJ436" s="28">
        <f t="shared" si="208"/>
        <v>4680</v>
      </c>
    </row>
    <row r="437" spans="1:62" s="46" customFormat="1" ht="15" x14ac:dyDescent="0.25">
      <c r="A437" s="103">
        <v>419</v>
      </c>
      <c r="B437" s="51" t="s">
        <v>207</v>
      </c>
      <c r="C437" s="21" t="s">
        <v>58</v>
      </c>
      <c r="D437" s="21" t="s">
        <v>78</v>
      </c>
      <c r="E437" s="21" t="s">
        <v>158</v>
      </c>
      <c r="F437" s="23" t="s">
        <v>333</v>
      </c>
      <c r="G437" s="47">
        <f t="shared" si="199"/>
        <v>376</v>
      </c>
      <c r="H437" s="50" t="str">
        <f t="shared" si="206"/>
        <v>120</v>
      </c>
      <c r="I437" s="28">
        <f t="shared" si="222"/>
        <v>289.78750000000002</v>
      </c>
      <c r="J437" s="28">
        <f t="shared" si="217"/>
        <v>34774.5</v>
      </c>
      <c r="K437" s="41">
        <v>15</v>
      </c>
      <c r="L437" s="28">
        <f t="shared" si="209"/>
        <v>2318.3000000000002</v>
      </c>
      <c r="M437" s="28">
        <v>1355.7133333333331</v>
      </c>
      <c r="N437" s="42">
        <v>0.25</v>
      </c>
      <c r="O437" s="28">
        <f t="shared" si="210"/>
        <v>918.50333333333333</v>
      </c>
      <c r="P437" s="42">
        <v>1.54</v>
      </c>
      <c r="Q437" s="28">
        <f t="shared" si="211"/>
        <v>5657.9805333333334</v>
      </c>
      <c r="R437" s="28">
        <f t="shared" si="212"/>
        <v>10250.4972</v>
      </c>
      <c r="S437" s="42">
        <v>0.03</v>
      </c>
      <c r="T437" s="28">
        <f t="shared" si="213"/>
        <v>307.51491599999997</v>
      </c>
      <c r="U437" s="28">
        <f t="shared" si="214"/>
        <v>10558.012116</v>
      </c>
      <c r="V437" s="42">
        <v>0</v>
      </c>
      <c r="W437" s="28">
        <f t="shared" si="215"/>
        <v>0</v>
      </c>
      <c r="X437" s="29">
        <f t="shared" si="216"/>
        <v>10558.012116</v>
      </c>
      <c r="Y437" s="29">
        <f t="shared" si="218"/>
        <v>10600</v>
      </c>
      <c r="Z437" s="29">
        <f t="shared" si="207"/>
        <v>12720</v>
      </c>
      <c r="AA437" s="23" t="s">
        <v>333</v>
      </c>
      <c r="AB437" s="28">
        <f t="shared" si="223"/>
        <v>18.399999999999999</v>
      </c>
      <c r="AC437" s="34"/>
      <c r="AD437" s="28">
        <f t="shared" si="200"/>
        <v>4710.3999999999996</v>
      </c>
      <c r="AE437" s="42">
        <v>0.27100000000000002</v>
      </c>
      <c r="AF437" s="28">
        <f t="shared" si="201"/>
        <v>1276.5183999999999</v>
      </c>
      <c r="AG437" s="42">
        <v>0</v>
      </c>
      <c r="AH437" s="28">
        <f t="shared" si="202"/>
        <v>0</v>
      </c>
      <c r="AI437" s="28">
        <f t="shared" si="203"/>
        <v>5986.9183999999996</v>
      </c>
      <c r="AJ437" s="28">
        <v>0</v>
      </c>
      <c r="AK437" s="42">
        <v>0.03</v>
      </c>
      <c r="AL437" s="28">
        <f t="shared" si="220"/>
        <v>179.60755199999997</v>
      </c>
      <c r="AM437" s="28">
        <f t="shared" si="221"/>
        <v>6166.525952</v>
      </c>
      <c r="AN437" s="42">
        <v>0</v>
      </c>
      <c r="AO437" s="28">
        <f t="shared" si="204"/>
        <v>0</v>
      </c>
      <c r="AP437" s="28">
        <f t="shared" si="205"/>
        <v>6166.525952</v>
      </c>
      <c r="AQ437" s="28">
        <f t="shared" si="219"/>
        <v>6200</v>
      </c>
      <c r="AR437" s="30" t="s">
        <v>59</v>
      </c>
      <c r="AS437" s="23"/>
      <c r="AT437" s="28"/>
      <c r="AU437" s="34"/>
      <c r="AV437" s="34"/>
      <c r="AW437" s="42"/>
      <c r="AX437" s="34"/>
      <c r="AY437" s="43"/>
      <c r="AZ437" s="34"/>
      <c r="BA437" s="34"/>
      <c r="BB437" s="34"/>
      <c r="BC437" s="42"/>
      <c r="BD437" s="34"/>
      <c r="BE437" s="34"/>
      <c r="BF437" s="43"/>
      <c r="BG437" s="34"/>
      <c r="BH437" s="34"/>
      <c r="BI437" s="120"/>
      <c r="BJ437" s="28">
        <f t="shared" si="208"/>
        <v>7440</v>
      </c>
    </row>
    <row r="438" spans="1:62" s="46" customFormat="1" ht="15" x14ac:dyDescent="0.25">
      <c r="A438" s="103">
        <v>420</v>
      </c>
      <c r="B438" s="51" t="s">
        <v>207</v>
      </c>
      <c r="C438" s="21" t="s">
        <v>116</v>
      </c>
      <c r="D438" s="21" t="s">
        <v>78</v>
      </c>
      <c r="E438" s="21">
        <v>80</v>
      </c>
      <c r="F438" s="23" t="s">
        <v>346</v>
      </c>
      <c r="G438" s="47">
        <f t="shared" si="199"/>
        <v>268</v>
      </c>
      <c r="H438" s="50">
        <f t="shared" si="206"/>
        <v>80</v>
      </c>
      <c r="I438" s="28">
        <f t="shared" si="222"/>
        <v>289.78750000000002</v>
      </c>
      <c r="J438" s="28">
        <f t="shared" si="217"/>
        <v>23183</v>
      </c>
      <c r="K438" s="41">
        <v>15</v>
      </c>
      <c r="L438" s="28">
        <f t="shared" si="209"/>
        <v>1545.5333333333333</v>
      </c>
      <c r="M438" s="28">
        <v>1329.6433333333332</v>
      </c>
      <c r="N438" s="42">
        <v>0.25</v>
      </c>
      <c r="O438" s="28">
        <f t="shared" si="210"/>
        <v>718.79416666666657</v>
      </c>
      <c r="P438" s="42">
        <v>1.54</v>
      </c>
      <c r="Q438" s="28">
        <f t="shared" si="211"/>
        <v>4427.7720666666664</v>
      </c>
      <c r="R438" s="28">
        <f t="shared" si="212"/>
        <v>8021.7428999999993</v>
      </c>
      <c r="S438" s="42">
        <v>0.03</v>
      </c>
      <c r="T438" s="28">
        <f t="shared" si="213"/>
        <v>240.65228699999997</v>
      </c>
      <c r="U438" s="28">
        <f t="shared" si="214"/>
        <v>8262.3951870000001</v>
      </c>
      <c r="V438" s="42">
        <v>0</v>
      </c>
      <c r="W438" s="28">
        <f t="shared" si="215"/>
        <v>0</v>
      </c>
      <c r="X438" s="29">
        <f t="shared" si="216"/>
        <v>8262.3951870000001</v>
      </c>
      <c r="Y438" s="29">
        <f t="shared" si="218"/>
        <v>8300</v>
      </c>
      <c r="Z438" s="29">
        <f t="shared" si="207"/>
        <v>9960</v>
      </c>
      <c r="AA438" s="23" t="s">
        <v>346</v>
      </c>
      <c r="AB438" s="28">
        <f t="shared" si="223"/>
        <v>18.399999999999999</v>
      </c>
      <c r="AC438" s="34"/>
      <c r="AD438" s="28">
        <f t="shared" si="200"/>
        <v>3459.2</v>
      </c>
      <c r="AE438" s="42">
        <v>0.27100000000000002</v>
      </c>
      <c r="AF438" s="28">
        <f t="shared" si="201"/>
        <v>937.44320000000005</v>
      </c>
      <c r="AG438" s="42">
        <v>0</v>
      </c>
      <c r="AH438" s="28">
        <f t="shared" si="202"/>
        <v>0</v>
      </c>
      <c r="AI438" s="28">
        <f t="shared" si="203"/>
        <v>4396.6431999999995</v>
      </c>
      <c r="AJ438" s="28">
        <v>0</v>
      </c>
      <c r="AK438" s="42">
        <v>0.03</v>
      </c>
      <c r="AL438" s="28">
        <f t="shared" si="220"/>
        <v>131.89929599999999</v>
      </c>
      <c r="AM438" s="28">
        <f t="shared" si="221"/>
        <v>4528.5424959999991</v>
      </c>
      <c r="AN438" s="42">
        <v>0</v>
      </c>
      <c r="AO438" s="28">
        <f t="shared" si="204"/>
        <v>0</v>
      </c>
      <c r="AP438" s="28">
        <f t="shared" si="205"/>
        <v>4528.5424959999991</v>
      </c>
      <c r="AQ438" s="28">
        <f t="shared" si="219"/>
        <v>4500</v>
      </c>
      <c r="AR438" s="30" t="s">
        <v>59</v>
      </c>
      <c r="AS438" s="23"/>
      <c r="AT438" s="28"/>
      <c r="AU438" s="34"/>
      <c r="AV438" s="34"/>
      <c r="AW438" s="42"/>
      <c r="AX438" s="34"/>
      <c r="AY438" s="43"/>
      <c r="AZ438" s="34"/>
      <c r="BA438" s="34"/>
      <c r="BB438" s="34"/>
      <c r="BC438" s="42"/>
      <c r="BD438" s="34"/>
      <c r="BE438" s="34"/>
      <c r="BF438" s="43"/>
      <c r="BG438" s="34"/>
      <c r="BH438" s="34"/>
      <c r="BI438" s="120"/>
      <c r="BJ438" s="28">
        <f t="shared" si="208"/>
        <v>5400</v>
      </c>
    </row>
    <row r="439" spans="1:62" s="46" customFormat="1" ht="38.25" x14ac:dyDescent="0.25">
      <c r="A439" s="103">
        <v>421</v>
      </c>
      <c r="B439" s="51" t="s">
        <v>207</v>
      </c>
      <c r="C439" s="21" t="s">
        <v>436</v>
      </c>
      <c r="D439" s="21" t="s">
        <v>208</v>
      </c>
      <c r="E439" s="21" t="s">
        <v>117</v>
      </c>
      <c r="F439" s="23" t="s">
        <v>299</v>
      </c>
      <c r="G439" s="47">
        <f t="shared" si="199"/>
        <v>120</v>
      </c>
      <c r="H439" s="50">
        <v>40</v>
      </c>
      <c r="I439" s="28">
        <f t="shared" si="222"/>
        <v>289.78750000000002</v>
      </c>
      <c r="J439" s="28">
        <f t="shared" si="217"/>
        <v>11591.5</v>
      </c>
      <c r="K439" s="41">
        <v>15</v>
      </c>
      <c r="L439" s="28">
        <f t="shared" si="209"/>
        <v>772.76666666666665</v>
      </c>
      <c r="M439" s="28">
        <v>1303.57</v>
      </c>
      <c r="N439" s="42">
        <v>0.25</v>
      </c>
      <c r="O439" s="28">
        <f t="shared" si="210"/>
        <v>519.08416666666665</v>
      </c>
      <c r="P439" s="42">
        <v>1.54</v>
      </c>
      <c r="Q439" s="28">
        <f t="shared" si="211"/>
        <v>3197.5584666666668</v>
      </c>
      <c r="R439" s="28">
        <f t="shared" si="212"/>
        <v>5792.9793</v>
      </c>
      <c r="S439" s="42">
        <v>0.03</v>
      </c>
      <c r="T439" s="28">
        <f t="shared" si="213"/>
        <v>173.789379</v>
      </c>
      <c r="U439" s="28">
        <f t="shared" si="214"/>
        <v>5966.7686789999998</v>
      </c>
      <c r="V439" s="42">
        <v>0</v>
      </c>
      <c r="W439" s="28">
        <f t="shared" si="215"/>
        <v>0</v>
      </c>
      <c r="X439" s="29">
        <f t="shared" si="216"/>
        <v>5966.7686789999998</v>
      </c>
      <c r="Y439" s="29">
        <f t="shared" si="218"/>
        <v>6000</v>
      </c>
      <c r="Z439" s="29">
        <f t="shared" si="207"/>
        <v>7200</v>
      </c>
      <c r="AA439" s="23" t="s">
        <v>299</v>
      </c>
      <c r="AB439" s="28">
        <f t="shared" si="223"/>
        <v>18.399999999999999</v>
      </c>
      <c r="AC439" s="34"/>
      <c r="AD439" s="28">
        <f t="shared" si="200"/>
        <v>1472</v>
      </c>
      <c r="AE439" s="42">
        <v>0.27100000000000002</v>
      </c>
      <c r="AF439" s="28">
        <f t="shared" si="201"/>
        <v>398.91200000000003</v>
      </c>
      <c r="AG439" s="42">
        <v>0</v>
      </c>
      <c r="AH439" s="28">
        <f t="shared" si="202"/>
        <v>0</v>
      </c>
      <c r="AI439" s="28">
        <f t="shared" si="203"/>
        <v>1870.912</v>
      </c>
      <c r="AJ439" s="28">
        <v>0</v>
      </c>
      <c r="AK439" s="42">
        <v>0.03</v>
      </c>
      <c r="AL439" s="28">
        <f t="shared" si="220"/>
        <v>56.127359999999996</v>
      </c>
      <c r="AM439" s="28">
        <f t="shared" si="221"/>
        <v>1927.03936</v>
      </c>
      <c r="AN439" s="42">
        <v>0</v>
      </c>
      <c r="AO439" s="28">
        <f t="shared" si="204"/>
        <v>0</v>
      </c>
      <c r="AP439" s="28">
        <f t="shared" si="205"/>
        <v>1927.03936</v>
      </c>
      <c r="AQ439" s="28">
        <f t="shared" si="219"/>
        <v>1900</v>
      </c>
      <c r="AR439" s="30" t="s">
        <v>59</v>
      </c>
      <c r="AS439" s="23"/>
      <c r="AT439" s="28"/>
      <c r="AU439" s="34"/>
      <c r="AV439" s="34"/>
      <c r="AW439" s="42"/>
      <c r="AX439" s="34"/>
      <c r="AY439" s="43"/>
      <c r="AZ439" s="34"/>
      <c r="BA439" s="34"/>
      <c r="BB439" s="34"/>
      <c r="BC439" s="42"/>
      <c r="BD439" s="34"/>
      <c r="BE439" s="34"/>
      <c r="BF439" s="43"/>
      <c r="BG439" s="34"/>
      <c r="BH439" s="34"/>
      <c r="BI439" s="120"/>
      <c r="BJ439" s="28">
        <f t="shared" si="208"/>
        <v>2280</v>
      </c>
    </row>
    <row r="440" spans="1:62" s="46" customFormat="1" ht="15" x14ac:dyDescent="0.25">
      <c r="A440" s="103">
        <v>422</v>
      </c>
      <c r="B440" s="51" t="s">
        <v>207</v>
      </c>
      <c r="C440" s="21" t="s">
        <v>329</v>
      </c>
      <c r="D440" s="21" t="s">
        <v>78</v>
      </c>
      <c r="E440" s="21" t="s">
        <v>327</v>
      </c>
      <c r="F440" s="23" t="s">
        <v>326</v>
      </c>
      <c r="G440" s="47">
        <f>E440+F440</f>
        <v>260</v>
      </c>
      <c r="H440" s="50">
        <v>60</v>
      </c>
      <c r="I440" s="28">
        <f t="shared" si="222"/>
        <v>289.78750000000002</v>
      </c>
      <c r="J440" s="28">
        <f>E440*I440</f>
        <v>17387.25</v>
      </c>
      <c r="K440" s="41">
        <v>15</v>
      </c>
      <c r="L440" s="28">
        <f>J440/K440</f>
        <v>1159.1500000000001</v>
      </c>
      <c r="M440" s="28">
        <v>1355.7133333333331</v>
      </c>
      <c r="N440" s="42">
        <v>0.25</v>
      </c>
      <c r="O440" s="28">
        <f>(L440+M440)*N440</f>
        <v>628.71583333333331</v>
      </c>
      <c r="P440" s="42">
        <v>1.54</v>
      </c>
      <c r="Q440" s="28">
        <f>(L440+M440)*P440</f>
        <v>3872.8895333333335</v>
      </c>
      <c r="R440" s="28">
        <f>L440+M440+O440+Q440</f>
        <v>7016.4686999999994</v>
      </c>
      <c r="S440" s="42">
        <v>0.03</v>
      </c>
      <c r="T440" s="28">
        <f>R440*S440</f>
        <v>210.49406099999999</v>
      </c>
      <c r="U440" s="28">
        <f>R440+T440</f>
        <v>7226.9627609999998</v>
      </c>
      <c r="V440" s="42">
        <v>0</v>
      </c>
      <c r="W440" s="28">
        <f>U440*V440</f>
        <v>0</v>
      </c>
      <c r="X440" s="29">
        <f>U440+W440</f>
        <v>7226.9627609999998</v>
      </c>
      <c r="Y440" s="29">
        <f>MROUND(X440,100)</f>
        <v>7200</v>
      </c>
      <c r="Z440" s="29">
        <f t="shared" si="207"/>
        <v>8640</v>
      </c>
      <c r="AA440" s="23" t="s">
        <v>326</v>
      </c>
      <c r="AB440" s="28">
        <f t="shared" si="223"/>
        <v>18.399999999999999</v>
      </c>
      <c r="AC440" s="34"/>
      <c r="AD440" s="28">
        <f>AB440*AA440</f>
        <v>3679.9999999999995</v>
      </c>
      <c r="AE440" s="42">
        <v>0.27100000000000002</v>
      </c>
      <c r="AF440" s="28">
        <f>AD440*AE440</f>
        <v>997.28</v>
      </c>
      <c r="AG440" s="42">
        <v>0</v>
      </c>
      <c r="AH440" s="28">
        <f>AD440*AG440</f>
        <v>0</v>
      </c>
      <c r="AI440" s="28">
        <f>AD440+AF440+AH440</f>
        <v>4677.28</v>
      </c>
      <c r="AJ440" s="28">
        <v>0</v>
      </c>
      <c r="AK440" s="42">
        <v>0.03</v>
      </c>
      <c r="AL440" s="28">
        <f>(AI440+AJ440)*AK440</f>
        <v>140.3184</v>
      </c>
      <c r="AM440" s="28">
        <f>AI440+AJ440+AL440</f>
        <v>4817.5983999999999</v>
      </c>
      <c r="AN440" s="42">
        <v>0</v>
      </c>
      <c r="AO440" s="28">
        <f>AM440*AN440</f>
        <v>0</v>
      </c>
      <c r="AP440" s="28">
        <f>AM440+AO440</f>
        <v>4817.5983999999999</v>
      </c>
      <c r="AQ440" s="28">
        <f>MROUND(AP440,100)</f>
        <v>4800</v>
      </c>
      <c r="AR440" s="30" t="s">
        <v>59</v>
      </c>
      <c r="AS440" s="23"/>
      <c r="AT440" s="28"/>
      <c r="AU440" s="34"/>
      <c r="AV440" s="34"/>
      <c r="AW440" s="42"/>
      <c r="AX440" s="34"/>
      <c r="AY440" s="43"/>
      <c r="AZ440" s="34"/>
      <c r="BA440" s="34"/>
      <c r="BB440" s="34"/>
      <c r="BC440" s="42"/>
      <c r="BD440" s="34"/>
      <c r="BE440" s="34"/>
      <c r="BF440" s="43"/>
      <c r="BG440" s="34"/>
      <c r="BH440" s="34"/>
      <c r="BI440" s="120"/>
      <c r="BJ440" s="28">
        <f t="shared" si="208"/>
        <v>5760</v>
      </c>
    </row>
    <row r="441" spans="1:62" s="46" customFormat="1" ht="15" x14ac:dyDescent="0.25">
      <c r="A441" s="103">
        <v>423</v>
      </c>
      <c r="B441" s="51" t="s">
        <v>207</v>
      </c>
      <c r="C441" s="21" t="s">
        <v>61</v>
      </c>
      <c r="D441" s="21" t="s">
        <v>63</v>
      </c>
      <c r="E441" s="21">
        <v>102</v>
      </c>
      <c r="F441" s="23" t="s">
        <v>299</v>
      </c>
      <c r="G441" s="47">
        <f t="shared" si="199"/>
        <v>182</v>
      </c>
      <c r="H441" s="50">
        <f t="shared" si="206"/>
        <v>102</v>
      </c>
      <c r="I441" s="28">
        <f t="shared" si="222"/>
        <v>289.78750000000002</v>
      </c>
      <c r="J441" s="28">
        <f t="shared" si="217"/>
        <v>29558.325000000001</v>
      </c>
      <c r="K441" s="41">
        <v>15</v>
      </c>
      <c r="L441" s="28">
        <f t="shared" si="209"/>
        <v>1970.5550000000001</v>
      </c>
      <c r="M441" s="28">
        <v>1303.57</v>
      </c>
      <c r="N441" s="42">
        <v>0.25</v>
      </c>
      <c r="O441" s="28">
        <f t="shared" si="210"/>
        <v>818.53125</v>
      </c>
      <c r="P441" s="42">
        <v>1.54</v>
      </c>
      <c r="Q441" s="28">
        <f t="shared" si="211"/>
        <v>5042.1525000000001</v>
      </c>
      <c r="R441" s="28">
        <f t="shared" si="212"/>
        <v>9134.8087500000001</v>
      </c>
      <c r="S441" s="42">
        <v>0.03</v>
      </c>
      <c r="T441" s="28">
        <f t="shared" si="213"/>
        <v>274.0442625</v>
      </c>
      <c r="U441" s="28">
        <f t="shared" si="214"/>
        <v>9408.8530124999997</v>
      </c>
      <c r="V441" s="42">
        <v>0</v>
      </c>
      <c r="W441" s="28">
        <f t="shared" si="215"/>
        <v>0</v>
      </c>
      <c r="X441" s="29">
        <f t="shared" si="216"/>
        <v>9408.8530124999997</v>
      </c>
      <c r="Y441" s="29">
        <f t="shared" si="218"/>
        <v>9400</v>
      </c>
      <c r="Z441" s="29">
        <f t="shared" si="207"/>
        <v>11280</v>
      </c>
      <c r="AA441" s="23" t="s">
        <v>299</v>
      </c>
      <c r="AB441" s="28">
        <f t="shared" si="223"/>
        <v>18.399999999999999</v>
      </c>
      <c r="AC441" s="34"/>
      <c r="AD441" s="28">
        <f t="shared" si="200"/>
        <v>1472</v>
      </c>
      <c r="AE441" s="42">
        <v>0.27100000000000002</v>
      </c>
      <c r="AF441" s="28">
        <f t="shared" si="201"/>
        <v>398.91200000000003</v>
      </c>
      <c r="AG441" s="42">
        <v>0</v>
      </c>
      <c r="AH441" s="28">
        <f t="shared" si="202"/>
        <v>0</v>
      </c>
      <c r="AI441" s="28">
        <f t="shared" si="203"/>
        <v>1870.912</v>
      </c>
      <c r="AJ441" s="28">
        <v>0</v>
      </c>
      <c r="AK441" s="42">
        <v>0.03</v>
      </c>
      <c r="AL441" s="28">
        <f t="shared" si="220"/>
        <v>56.127359999999996</v>
      </c>
      <c r="AM441" s="28">
        <f t="shared" si="221"/>
        <v>1927.03936</v>
      </c>
      <c r="AN441" s="42">
        <v>0</v>
      </c>
      <c r="AO441" s="28">
        <f t="shared" si="204"/>
        <v>0</v>
      </c>
      <c r="AP441" s="28">
        <f t="shared" si="205"/>
        <v>1927.03936</v>
      </c>
      <c r="AQ441" s="28">
        <f t="shared" si="219"/>
        <v>1900</v>
      </c>
      <c r="AR441" s="30" t="s">
        <v>59</v>
      </c>
      <c r="AS441" s="23"/>
      <c r="AT441" s="28"/>
      <c r="AU441" s="34"/>
      <c r="AV441" s="34"/>
      <c r="AW441" s="42"/>
      <c r="AX441" s="34"/>
      <c r="AY441" s="43"/>
      <c r="AZ441" s="34"/>
      <c r="BA441" s="34"/>
      <c r="BB441" s="34"/>
      <c r="BC441" s="42"/>
      <c r="BD441" s="34"/>
      <c r="BE441" s="34"/>
      <c r="BF441" s="43"/>
      <c r="BG441" s="34"/>
      <c r="BH441" s="34"/>
      <c r="BI441" s="120"/>
      <c r="BJ441" s="28">
        <f t="shared" si="208"/>
        <v>2280</v>
      </c>
    </row>
    <row r="442" spans="1:62" s="46" customFormat="1" ht="15" x14ac:dyDescent="0.25">
      <c r="A442" s="103">
        <v>424</v>
      </c>
      <c r="B442" s="51" t="s">
        <v>207</v>
      </c>
      <c r="C442" s="21" t="s">
        <v>61</v>
      </c>
      <c r="D442" s="22">
        <v>6</v>
      </c>
      <c r="E442" s="21">
        <v>104</v>
      </c>
      <c r="F442" s="23" t="s">
        <v>248</v>
      </c>
      <c r="G442" s="47">
        <f t="shared" si="199"/>
        <v>160</v>
      </c>
      <c r="H442" s="50">
        <f t="shared" si="206"/>
        <v>104</v>
      </c>
      <c r="I442" s="28">
        <f t="shared" si="222"/>
        <v>289.78750000000002</v>
      </c>
      <c r="J442" s="28">
        <f t="shared" si="217"/>
        <v>30137.9</v>
      </c>
      <c r="K442" s="41">
        <v>15</v>
      </c>
      <c r="L442" s="28">
        <f t="shared" si="209"/>
        <v>2009.1933333333334</v>
      </c>
      <c r="M442" s="28">
        <v>1303.57</v>
      </c>
      <c r="N442" s="42">
        <v>0.25</v>
      </c>
      <c r="O442" s="28">
        <f t="shared" si="210"/>
        <v>828.19083333333333</v>
      </c>
      <c r="P442" s="42">
        <v>1.54</v>
      </c>
      <c r="Q442" s="28">
        <f t="shared" si="211"/>
        <v>5101.6555333333336</v>
      </c>
      <c r="R442" s="28">
        <f t="shared" si="212"/>
        <v>9242.6097000000009</v>
      </c>
      <c r="S442" s="42">
        <v>0.03</v>
      </c>
      <c r="T442" s="28">
        <f t="shared" si="213"/>
        <v>277.27829100000002</v>
      </c>
      <c r="U442" s="28">
        <f t="shared" si="214"/>
        <v>9519.8879910000014</v>
      </c>
      <c r="V442" s="42">
        <v>0</v>
      </c>
      <c r="W442" s="28">
        <f t="shared" si="215"/>
        <v>0</v>
      </c>
      <c r="X442" s="29">
        <f t="shared" si="216"/>
        <v>9519.8879910000014</v>
      </c>
      <c r="Y442" s="29">
        <f t="shared" si="218"/>
        <v>9500</v>
      </c>
      <c r="Z442" s="29">
        <f t="shared" si="207"/>
        <v>11400</v>
      </c>
      <c r="AA442" s="23" t="s">
        <v>248</v>
      </c>
      <c r="AB442" s="28">
        <f t="shared" si="223"/>
        <v>18.399999999999999</v>
      </c>
      <c r="AC442" s="34"/>
      <c r="AD442" s="28">
        <f t="shared" si="200"/>
        <v>1030.3999999999999</v>
      </c>
      <c r="AE442" s="42">
        <v>0.27100000000000002</v>
      </c>
      <c r="AF442" s="28">
        <f t="shared" si="201"/>
        <v>279.23839999999996</v>
      </c>
      <c r="AG442" s="42">
        <v>0</v>
      </c>
      <c r="AH442" s="28">
        <f t="shared" si="202"/>
        <v>0</v>
      </c>
      <c r="AI442" s="28">
        <f t="shared" si="203"/>
        <v>1309.6383999999998</v>
      </c>
      <c r="AJ442" s="28">
        <v>0</v>
      </c>
      <c r="AK442" s="42">
        <v>0.03</v>
      </c>
      <c r="AL442" s="28">
        <f t="shared" si="220"/>
        <v>39.289151999999994</v>
      </c>
      <c r="AM442" s="28">
        <f t="shared" si="221"/>
        <v>1348.9275519999999</v>
      </c>
      <c r="AN442" s="42">
        <v>0</v>
      </c>
      <c r="AO442" s="28">
        <f t="shared" si="204"/>
        <v>0</v>
      </c>
      <c r="AP442" s="28">
        <f t="shared" si="205"/>
        <v>1348.9275519999999</v>
      </c>
      <c r="AQ442" s="28">
        <f t="shared" si="219"/>
        <v>1300</v>
      </c>
      <c r="AR442" s="30" t="s">
        <v>59</v>
      </c>
      <c r="AS442" s="23"/>
      <c r="AT442" s="28"/>
      <c r="AU442" s="34"/>
      <c r="AV442" s="34"/>
      <c r="AW442" s="42"/>
      <c r="AX442" s="34"/>
      <c r="AY442" s="43"/>
      <c r="AZ442" s="34"/>
      <c r="BA442" s="34"/>
      <c r="BB442" s="34"/>
      <c r="BC442" s="42"/>
      <c r="BD442" s="34"/>
      <c r="BE442" s="34"/>
      <c r="BF442" s="43"/>
      <c r="BG442" s="34"/>
      <c r="BH442" s="34"/>
      <c r="BI442" s="120"/>
      <c r="BJ442" s="28">
        <f t="shared" si="208"/>
        <v>1560</v>
      </c>
    </row>
    <row r="443" spans="1:62" s="46" customFormat="1" ht="38.25" x14ac:dyDescent="0.25">
      <c r="A443" s="103">
        <v>425</v>
      </c>
      <c r="B443" s="51" t="s">
        <v>207</v>
      </c>
      <c r="C443" s="21" t="s">
        <v>435</v>
      </c>
      <c r="D443" s="22">
        <v>6</v>
      </c>
      <c r="E443" s="21" t="s">
        <v>327</v>
      </c>
      <c r="F443" s="23" t="s">
        <v>347</v>
      </c>
      <c r="G443" s="47">
        <f t="shared" si="199"/>
        <v>110</v>
      </c>
      <c r="H443" s="50">
        <v>60</v>
      </c>
      <c r="I443" s="28">
        <f t="shared" si="222"/>
        <v>289.78750000000002</v>
      </c>
      <c r="J443" s="28">
        <f t="shared" si="217"/>
        <v>17387.25</v>
      </c>
      <c r="K443" s="41">
        <v>15</v>
      </c>
      <c r="L443" s="28">
        <f t="shared" si="209"/>
        <v>1159.1500000000001</v>
      </c>
      <c r="M443" s="28">
        <v>1303.5733333333333</v>
      </c>
      <c r="N443" s="42">
        <v>0.25</v>
      </c>
      <c r="O443" s="28">
        <f t="shared" si="210"/>
        <v>615.68083333333334</v>
      </c>
      <c r="P443" s="42">
        <v>1.54</v>
      </c>
      <c r="Q443" s="28">
        <f t="shared" si="211"/>
        <v>3792.5939333333336</v>
      </c>
      <c r="R443" s="28">
        <f t="shared" si="212"/>
        <v>6870.9981000000007</v>
      </c>
      <c r="S443" s="42">
        <v>0.03</v>
      </c>
      <c r="T443" s="28">
        <f t="shared" si="213"/>
        <v>206.12994300000003</v>
      </c>
      <c r="U443" s="28">
        <f t="shared" si="214"/>
        <v>7077.1280430000006</v>
      </c>
      <c r="V443" s="42">
        <v>0</v>
      </c>
      <c r="W443" s="28">
        <f t="shared" si="215"/>
        <v>0</v>
      </c>
      <c r="X443" s="29">
        <f t="shared" si="216"/>
        <v>7077.1280430000006</v>
      </c>
      <c r="Y443" s="29">
        <f t="shared" si="218"/>
        <v>7100</v>
      </c>
      <c r="Z443" s="29">
        <f t="shared" si="207"/>
        <v>8520</v>
      </c>
      <c r="AA443" s="23" t="s">
        <v>347</v>
      </c>
      <c r="AB443" s="28">
        <f t="shared" si="223"/>
        <v>18.399999999999999</v>
      </c>
      <c r="AC443" s="34"/>
      <c r="AD443" s="28">
        <f t="shared" si="200"/>
        <v>919.99999999999989</v>
      </c>
      <c r="AE443" s="42">
        <v>0.27100000000000002</v>
      </c>
      <c r="AF443" s="28">
        <f t="shared" si="201"/>
        <v>249.32</v>
      </c>
      <c r="AG443" s="42">
        <v>0</v>
      </c>
      <c r="AH443" s="28">
        <f t="shared" si="202"/>
        <v>0</v>
      </c>
      <c r="AI443" s="28">
        <f t="shared" si="203"/>
        <v>1169.32</v>
      </c>
      <c r="AJ443" s="28">
        <v>0</v>
      </c>
      <c r="AK443" s="42">
        <v>0.03</v>
      </c>
      <c r="AL443" s="28">
        <f t="shared" si="220"/>
        <v>35.079599999999999</v>
      </c>
      <c r="AM443" s="28">
        <f t="shared" si="221"/>
        <v>1204.3996</v>
      </c>
      <c r="AN443" s="42">
        <v>0</v>
      </c>
      <c r="AO443" s="28">
        <f t="shared" si="204"/>
        <v>0</v>
      </c>
      <c r="AP443" s="28">
        <f t="shared" si="205"/>
        <v>1204.3996</v>
      </c>
      <c r="AQ443" s="28">
        <f t="shared" si="219"/>
        <v>1200</v>
      </c>
      <c r="AR443" s="30" t="s">
        <v>59</v>
      </c>
      <c r="AS443" s="23"/>
      <c r="AT443" s="28"/>
      <c r="AU443" s="34"/>
      <c r="AV443" s="34"/>
      <c r="AW443" s="42"/>
      <c r="AX443" s="34"/>
      <c r="AY443" s="43"/>
      <c r="AZ443" s="34"/>
      <c r="BA443" s="34"/>
      <c r="BB443" s="34"/>
      <c r="BC443" s="42"/>
      <c r="BD443" s="34"/>
      <c r="BE443" s="34"/>
      <c r="BF443" s="43"/>
      <c r="BG443" s="34"/>
      <c r="BH443" s="34"/>
      <c r="BI443" s="120"/>
      <c r="BJ443" s="28">
        <f t="shared" si="208"/>
        <v>1440</v>
      </c>
    </row>
    <row r="444" spans="1:62" s="39" customFormat="1" ht="15" x14ac:dyDescent="0.25">
      <c r="A444" s="103">
        <v>426</v>
      </c>
      <c r="B444" s="51" t="s">
        <v>209</v>
      </c>
      <c r="C444" s="21" t="s">
        <v>58</v>
      </c>
      <c r="D444" s="22">
        <v>3</v>
      </c>
      <c r="E444" s="21" t="s">
        <v>210</v>
      </c>
      <c r="F444" s="23" t="s">
        <v>211</v>
      </c>
      <c r="G444" s="24">
        <f t="shared" si="199"/>
        <v>452</v>
      </c>
      <c r="H444" s="50" t="str">
        <f t="shared" si="206"/>
        <v>92</v>
      </c>
      <c r="I444" s="28">
        <f t="shared" si="222"/>
        <v>289.78750000000002</v>
      </c>
      <c r="J444" s="28">
        <f t="shared" si="217"/>
        <v>26660.45</v>
      </c>
      <c r="K444" s="41">
        <v>15</v>
      </c>
      <c r="L444" s="28">
        <f t="shared" si="209"/>
        <v>1777.3633333333335</v>
      </c>
      <c r="M444" s="28">
        <v>1381.78</v>
      </c>
      <c r="N444" s="42">
        <v>0.25</v>
      </c>
      <c r="O444" s="28">
        <f t="shared" si="210"/>
        <v>789.78583333333336</v>
      </c>
      <c r="P444" s="42">
        <v>1.54</v>
      </c>
      <c r="Q444" s="28">
        <f t="shared" si="211"/>
        <v>4865.0807333333332</v>
      </c>
      <c r="R444" s="28">
        <f t="shared" si="212"/>
        <v>8814.0099000000009</v>
      </c>
      <c r="S444" s="42">
        <v>0.03</v>
      </c>
      <c r="T444" s="28">
        <f t="shared" si="213"/>
        <v>264.42029700000001</v>
      </c>
      <c r="U444" s="28">
        <f t="shared" si="214"/>
        <v>9078.4301970000015</v>
      </c>
      <c r="V444" s="42">
        <v>0</v>
      </c>
      <c r="W444" s="28">
        <f t="shared" si="215"/>
        <v>0</v>
      </c>
      <c r="X444" s="29">
        <f t="shared" si="216"/>
        <v>9078.4301970000015</v>
      </c>
      <c r="Y444" s="29">
        <f t="shared" si="218"/>
        <v>9100</v>
      </c>
      <c r="Z444" s="29">
        <f t="shared" si="207"/>
        <v>10920</v>
      </c>
      <c r="AA444" s="40">
        <v>360</v>
      </c>
      <c r="AB444" s="28">
        <f t="shared" si="223"/>
        <v>18.399999999999999</v>
      </c>
      <c r="AC444" s="34"/>
      <c r="AD444" s="28">
        <f t="shared" si="200"/>
        <v>6623.9999999999991</v>
      </c>
      <c r="AE444" s="42">
        <v>0.27100000000000002</v>
      </c>
      <c r="AF444" s="28">
        <f t="shared" si="201"/>
        <v>1795.1039999999998</v>
      </c>
      <c r="AG444" s="42">
        <v>0</v>
      </c>
      <c r="AH444" s="28">
        <f t="shared" si="202"/>
        <v>0</v>
      </c>
      <c r="AI444" s="28">
        <f t="shared" si="203"/>
        <v>8419.1039999999994</v>
      </c>
      <c r="AJ444" s="28">
        <v>0</v>
      </c>
      <c r="AK444" s="42">
        <v>0.03</v>
      </c>
      <c r="AL444" s="28">
        <f t="shared" si="220"/>
        <v>252.57311999999996</v>
      </c>
      <c r="AM444" s="28">
        <f t="shared" si="221"/>
        <v>8671.6771199999985</v>
      </c>
      <c r="AN444" s="42">
        <v>0</v>
      </c>
      <c r="AO444" s="28">
        <f t="shared" si="204"/>
        <v>0</v>
      </c>
      <c r="AP444" s="28">
        <f t="shared" si="205"/>
        <v>8671.6771199999985</v>
      </c>
      <c r="AQ444" s="28">
        <f t="shared" si="219"/>
        <v>8700</v>
      </c>
      <c r="AR444" s="30"/>
      <c r="AS444" s="31"/>
      <c r="AT444" s="32"/>
      <c r="AU444" s="37"/>
      <c r="AV444" s="37"/>
      <c r="AW444" s="33"/>
      <c r="AX444" s="37"/>
      <c r="AY444" s="38"/>
      <c r="AZ444" s="37"/>
      <c r="BA444" s="37"/>
      <c r="BB444" s="37"/>
      <c r="BC444" s="33"/>
      <c r="BD444" s="37"/>
      <c r="BE444" s="37"/>
      <c r="BF444" s="38"/>
      <c r="BG444" s="37"/>
      <c r="BH444" s="37"/>
      <c r="BI444" s="121"/>
      <c r="BJ444" s="28">
        <f t="shared" si="208"/>
        <v>10440</v>
      </c>
    </row>
    <row r="445" spans="1:62" s="39" customFormat="1" ht="15" x14ac:dyDescent="0.25">
      <c r="A445" s="103">
        <v>427</v>
      </c>
      <c r="B445" s="51" t="s">
        <v>209</v>
      </c>
      <c r="C445" s="21" t="s">
        <v>60</v>
      </c>
      <c r="D445" s="22">
        <v>3</v>
      </c>
      <c r="E445" s="21" t="s">
        <v>212</v>
      </c>
      <c r="F445" s="23" t="s">
        <v>213</v>
      </c>
      <c r="G445" s="24">
        <f t="shared" si="199"/>
        <v>308</v>
      </c>
      <c r="H445" s="50" t="str">
        <f t="shared" si="206"/>
        <v>68</v>
      </c>
      <c r="I445" s="28">
        <f t="shared" si="222"/>
        <v>289.78750000000002</v>
      </c>
      <c r="J445" s="28">
        <f t="shared" si="217"/>
        <v>19705.550000000003</v>
      </c>
      <c r="K445" s="41">
        <v>15</v>
      </c>
      <c r="L445" s="28">
        <f t="shared" si="209"/>
        <v>1313.7033333333336</v>
      </c>
      <c r="M445" s="28">
        <v>1355.71</v>
      </c>
      <c r="N445" s="42">
        <v>0.25</v>
      </c>
      <c r="O445" s="28">
        <f t="shared" si="210"/>
        <v>667.35333333333347</v>
      </c>
      <c r="P445" s="42">
        <v>1.54</v>
      </c>
      <c r="Q445" s="28">
        <f t="shared" si="211"/>
        <v>4110.8965333333344</v>
      </c>
      <c r="R445" s="28">
        <f t="shared" si="212"/>
        <v>7447.6632000000018</v>
      </c>
      <c r="S445" s="42">
        <v>0.03</v>
      </c>
      <c r="T445" s="28">
        <f t="shared" si="213"/>
        <v>223.42989600000004</v>
      </c>
      <c r="U445" s="28">
        <f t="shared" si="214"/>
        <v>7671.0930960000014</v>
      </c>
      <c r="V445" s="42">
        <v>0</v>
      </c>
      <c r="W445" s="28">
        <f t="shared" si="215"/>
        <v>0</v>
      </c>
      <c r="X445" s="29">
        <f t="shared" si="216"/>
        <v>7671.0930960000014</v>
      </c>
      <c r="Y445" s="29">
        <f t="shared" si="218"/>
        <v>7700</v>
      </c>
      <c r="Z445" s="29">
        <f t="shared" si="207"/>
        <v>9240</v>
      </c>
      <c r="AA445" s="40">
        <v>240</v>
      </c>
      <c r="AB445" s="28">
        <f t="shared" si="223"/>
        <v>18.399999999999999</v>
      </c>
      <c r="AC445" s="34"/>
      <c r="AD445" s="28">
        <f t="shared" si="200"/>
        <v>4416</v>
      </c>
      <c r="AE445" s="42">
        <v>0.27100000000000002</v>
      </c>
      <c r="AF445" s="28">
        <f t="shared" si="201"/>
        <v>1196.7360000000001</v>
      </c>
      <c r="AG445" s="42">
        <v>0</v>
      </c>
      <c r="AH445" s="28">
        <f t="shared" si="202"/>
        <v>0</v>
      </c>
      <c r="AI445" s="28">
        <f t="shared" si="203"/>
        <v>5612.7359999999999</v>
      </c>
      <c r="AJ445" s="28">
        <v>0</v>
      </c>
      <c r="AK445" s="42">
        <v>0.03</v>
      </c>
      <c r="AL445" s="28">
        <f t="shared" si="220"/>
        <v>168.38208</v>
      </c>
      <c r="AM445" s="28">
        <f t="shared" si="221"/>
        <v>5781.1180800000002</v>
      </c>
      <c r="AN445" s="42">
        <v>0</v>
      </c>
      <c r="AO445" s="28">
        <f t="shared" si="204"/>
        <v>0</v>
      </c>
      <c r="AP445" s="28">
        <f t="shared" si="205"/>
        <v>5781.1180800000002</v>
      </c>
      <c r="AQ445" s="28">
        <f t="shared" si="219"/>
        <v>5800</v>
      </c>
      <c r="AR445" s="30"/>
      <c r="AS445" s="31"/>
      <c r="AT445" s="32"/>
      <c r="AU445" s="37"/>
      <c r="AV445" s="37"/>
      <c r="AW445" s="33"/>
      <c r="AX445" s="37"/>
      <c r="AY445" s="38"/>
      <c r="AZ445" s="37"/>
      <c r="BA445" s="37"/>
      <c r="BB445" s="37"/>
      <c r="BC445" s="33"/>
      <c r="BD445" s="37"/>
      <c r="BE445" s="37"/>
      <c r="BF445" s="38"/>
      <c r="BG445" s="37"/>
      <c r="BH445" s="37"/>
      <c r="BI445" s="121"/>
      <c r="BJ445" s="28">
        <f t="shared" si="208"/>
        <v>6960</v>
      </c>
    </row>
    <row r="446" spans="1:62" s="39" customFormat="1" ht="15" x14ac:dyDescent="0.25">
      <c r="A446" s="103">
        <v>428</v>
      </c>
      <c r="B446" s="51" t="s">
        <v>209</v>
      </c>
      <c r="C446" s="21" t="s">
        <v>61</v>
      </c>
      <c r="D446" s="21" t="s">
        <v>63</v>
      </c>
      <c r="E446" s="21" t="s">
        <v>214</v>
      </c>
      <c r="F446" s="23" t="s">
        <v>118</v>
      </c>
      <c r="G446" s="24">
        <f t="shared" si="199"/>
        <v>254</v>
      </c>
      <c r="H446" s="50" t="str">
        <f t="shared" si="206"/>
        <v>86</v>
      </c>
      <c r="I446" s="28">
        <f t="shared" si="222"/>
        <v>289.78750000000002</v>
      </c>
      <c r="J446" s="28">
        <f t="shared" si="217"/>
        <v>24921.725000000002</v>
      </c>
      <c r="K446" s="41">
        <v>15</v>
      </c>
      <c r="L446" s="28">
        <f t="shared" si="209"/>
        <v>1661.4483333333335</v>
      </c>
      <c r="M446" s="28">
        <v>1329.64</v>
      </c>
      <c r="N446" s="42">
        <v>0.25</v>
      </c>
      <c r="O446" s="28">
        <f t="shared" si="210"/>
        <v>747.7720833333334</v>
      </c>
      <c r="P446" s="42">
        <v>1.54</v>
      </c>
      <c r="Q446" s="28">
        <f t="shared" si="211"/>
        <v>4606.2760333333335</v>
      </c>
      <c r="R446" s="28">
        <f t="shared" si="212"/>
        <v>8345.13645</v>
      </c>
      <c r="S446" s="42">
        <v>0.03</v>
      </c>
      <c r="T446" s="28">
        <f t="shared" si="213"/>
        <v>250.35409349999998</v>
      </c>
      <c r="U446" s="28">
        <f t="shared" si="214"/>
        <v>8595.4905435000001</v>
      </c>
      <c r="V446" s="42">
        <v>0</v>
      </c>
      <c r="W446" s="28">
        <f t="shared" si="215"/>
        <v>0</v>
      </c>
      <c r="X446" s="29">
        <f t="shared" si="216"/>
        <v>8595.4905435000001</v>
      </c>
      <c r="Y446" s="29">
        <f t="shared" si="218"/>
        <v>8600</v>
      </c>
      <c r="Z446" s="29">
        <f t="shared" si="207"/>
        <v>10320</v>
      </c>
      <c r="AA446" s="40">
        <v>168</v>
      </c>
      <c r="AB446" s="28">
        <f t="shared" si="223"/>
        <v>18.399999999999999</v>
      </c>
      <c r="AC446" s="34"/>
      <c r="AD446" s="28">
        <f t="shared" si="200"/>
        <v>3091.2</v>
      </c>
      <c r="AE446" s="42">
        <v>0.27100000000000002</v>
      </c>
      <c r="AF446" s="28">
        <f t="shared" si="201"/>
        <v>837.71519999999998</v>
      </c>
      <c r="AG446" s="42">
        <v>0</v>
      </c>
      <c r="AH446" s="28">
        <f t="shared" si="202"/>
        <v>0</v>
      </c>
      <c r="AI446" s="28">
        <f t="shared" si="203"/>
        <v>3928.9151999999999</v>
      </c>
      <c r="AJ446" s="28">
        <v>0</v>
      </c>
      <c r="AK446" s="42">
        <v>0.03</v>
      </c>
      <c r="AL446" s="28">
        <f t="shared" si="220"/>
        <v>117.86745599999999</v>
      </c>
      <c r="AM446" s="28">
        <f t="shared" si="221"/>
        <v>4046.7826559999999</v>
      </c>
      <c r="AN446" s="42">
        <v>0</v>
      </c>
      <c r="AO446" s="28">
        <f t="shared" si="204"/>
        <v>0</v>
      </c>
      <c r="AP446" s="28">
        <f t="shared" si="205"/>
        <v>4046.7826559999999</v>
      </c>
      <c r="AQ446" s="28">
        <f t="shared" si="219"/>
        <v>4000</v>
      </c>
      <c r="AR446" s="30"/>
      <c r="AS446" s="31"/>
      <c r="AT446" s="32"/>
      <c r="AU446" s="37"/>
      <c r="AV446" s="37"/>
      <c r="AW446" s="33"/>
      <c r="AX446" s="37"/>
      <c r="AY446" s="38"/>
      <c r="AZ446" s="37"/>
      <c r="BA446" s="37"/>
      <c r="BB446" s="37"/>
      <c r="BC446" s="33"/>
      <c r="BD446" s="37"/>
      <c r="BE446" s="37"/>
      <c r="BF446" s="38"/>
      <c r="BG446" s="37"/>
      <c r="BH446" s="37"/>
      <c r="BI446" s="121"/>
      <c r="BJ446" s="28">
        <f t="shared" si="208"/>
        <v>4800</v>
      </c>
    </row>
    <row r="447" spans="1:62" s="46" customFormat="1" ht="15" x14ac:dyDescent="0.25">
      <c r="A447" s="103">
        <v>429</v>
      </c>
      <c r="B447" s="51" t="s">
        <v>215</v>
      </c>
      <c r="C447" s="21" t="s">
        <v>58</v>
      </c>
      <c r="D447" s="22">
        <v>2</v>
      </c>
      <c r="E447" s="21">
        <v>281</v>
      </c>
      <c r="F447" s="23">
        <v>520</v>
      </c>
      <c r="G447" s="47">
        <f t="shared" si="199"/>
        <v>801</v>
      </c>
      <c r="H447" s="50">
        <f t="shared" si="206"/>
        <v>281</v>
      </c>
      <c r="I447" s="28">
        <f t="shared" si="222"/>
        <v>289.78750000000002</v>
      </c>
      <c r="J447" s="28">
        <f t="shared" si="217"/>
        <v>81430.287500000006</v>
      </c>
      <c r="K447" s="41">
        <v>15</v>
      </c>
      <c r="L447" s="28">
        <f t="shared" si="209"/>
        <v>5428.6858333333339</v>
      </c>
      <c r="M447" s="28">
        <v>1433.92</v>
      </c>
      <c r="N447" s="42">
        <v>0.25</v>
      </c>
      <c r="O447" s="28">
        <f t="shared" si="210"/>
        <v>1715.6514583333335</v>
      </c>
      <c r="P447" s="42">
        <v>1.54</v>
      </c>
      <c r="Q447" s="28">
        <f t="shared" si="211"/>
        <v>10568.412983333335</v>
      </c>
      <c r="R447" s="28">
        <f t="shared" si="212"/>
        <v>19146.670275000004</v>
      </c>
      <c r="S447" s="42">
        <v>0.03</v>
      </c>
      <c r="T447" s="28">
        <f t="shared" si="213"/>
        <v>574.40010825000013</v>
      </c>
      <c r="U447" s="28">
        <f t="shared" si="214"/>
        <v>19721.070383250004</v>
      </c>
      <c r="V447" s="42">
        <v>0</v>
      </c>
      <c r="W447" s="28">
        <f t="shared" si="215"/>
        <v>0</v>
      </c>
      <c r="X447" s="29">
        <f t="shared" si="216"/>
        <v>19721.070383250004</v>
      </c>
      <c r="Y447" s="29">
        <f t="shared" si="218"/>
        <v>19700</v>
      </c>
      <c r="Z447" s="29">
        <f t="shared" si="207"/>
        <v>23640</v>
      </c>
      <c r="AA447" s="23">
        <v>520</v>
      </c>
      <c r="AB447" s="28">
        <f t="shared" si="223"/>
        <v>18.399999999999999</v>
      </c>
      <c r="AC447" s="34"/>
      <c r="AD447" s="28">
        <f t="shared" si="200"/>
        <v>9568</v>
      </c>
      <c r="AE447" s="42">
        <v>0.27100000000000002</v>
      </c>
      <c r="AF447" s="28">
        <f t="shared" si="201"/>
        <v>2592.9280000000003</v>
      </c>
      <c r="AG447" s="42">
        <v>0</v>
      </c>
      <c r="AH447" s="28">
        <f t="shared" si="202"/>
        <v>0</v>
      </c>
      <c r="AI447" s="28">
        <f t="shared" si="203"/>
        <v>12160.928</v>
      </c>
      <c r="AJ447" s="28">
        <v>0</v>
      </c>
      <c r="AK447" s="42">
        <v>0.03</v>
      </c>
      <c r="AL447" s="28">
        <f t="shared" si="220"/>
        <v>364.82783999999998</v>
      </c>
      <c r="AM447" s="28">
        <f t="shared" si="221"/>
        <v>12525.75584</v>
      </c>
      <c r="AN447" s="42">
        <v>0</v>
      </c>
      <c r="AO447" s="28">
        <f t="shared" si="204"/>
        <v>0</v>
      </c>
      <c r="AP447" s="28">
        <f t="shared" si="205"/>
        <v>12525.75584</v>
      </c>
      <c r="AQ447" s="28">
        <f t="shared" si="219"/>
        <v>12500</v>
      </c>
      <c r="AR447" s="30" t="s">
        <v>59</v>
      </c>
      <c r="AS447" s="23"/>
      <c r="AT447" s="28"/>
      <c r="AU447" s="34"/>
      <c r="AV447" s="34"/>
      <c r="AW447" s="42"/>
      <c r="AX447" s="34"/>
      <c r="AY447" s="43"/>
      <c r="AZ447" s="34"/>
      <c r="BA447" s="34"/>
      <c r="BB447" s="34"/>
      <c r="BC447" s="42"/>
      <c r="BD447" s="34"/>
      <c r="BE447" s="34"/>
      <c r="BF447" s="43"/>
      <c r="BG447" s="34"/>
      <c r="BH447" s="34"/>
      <c r="BI447" s="120"/>
      <c r="BJ447" s="28">
        <f t="shared" si="208"/>
        <v>15000</v>
      </c>
    </row>
    <row r="448" spans="1:62" s="46" customFormat="1" ht="15" x14ac:dyDescent="0.25">
      <c r="A448" s="103">
        <v>430</v>
      </c>
      <c r="B448" s="51" t="s">
        <v>215</v>
      </c>
      <c r="C448" s="21" t="s">
        <v>60</v>
      </c>
      <c r="D448" s="21" t="s">
        <v>78</v>
      </c>
      <c r="E448" s="21">
        <v>140</v>
      </c>
      <c r="F448" s="23">
        <v>280</v>
      </c>
      <c r="G448" s="47">
        <f t="shared" si="199"/>
        <v>420</v>
      </c>
      <c r="H448" s="50">
        <f t="shared" si="206"/>
        <v>140</v>
      </c>
      <c r="I448" s="28">
        <f t="shared" si="222"/>
        <v>289.78750000000002</v>
      </c>
      <c r="J448" s="28">
        <f t="shared" si="217"/>
        <v>40570.25</v>
      </c>
      <c r="K448" s="41">
        <v>15</v>
      </c>
      <c r="L448" s="28">
        <f t="shared" si="209"/>
        <v>2704.6833333333334</v>
      </c>
      <c r="M448" s="28">
        <v>1355.71</v>
      </c>
      <c r="N448" s="42">
        <v>0.25</v>
      </c>
      <c r="O448" s="28">
        <f t="shared" si="210"/>
        <v>1015.0983333333334</v>
      </c>
      <c r="P448" s="42">
        <v>1.54</v>
      </c>
      <c r="Q448" s="28">
        <f t="shared" si="211"/>
        <v>6253.0057333333334</v>
      </c>
      <c r="R448" s="28">
        <f t="shared" si="212"/>
        <v>11328.4974</v>
      </c>
      <c r="S448" s="42">
        <v>0.03</v>
      </c>
      <c r="T448" s="28">
        <f t="shared" si="213"/>
        <v>339.85492199999999</v>
      </c>
      <c r="U448" s="28">
        <f t="shared" si="214"/>
        <v>11668.352322000001</v>
      </c>
      <c r="V448" s="42">
        <v>0</v>
      </c>
      <c r="W448" s="28">
        <f t="shared" si="215"/>
        <v>0</v>
      </c>
      <c r="X448" s="29">
        <f t="shared" si="216"/>
        <v>11668.352322000001</v>
      </c>
      <c r="Y448" s="29">
        <f t="shared" si="218"/>
        <v>11700</v>
      </c>
      <c r="Z448" s="29">
        <f t="shared" si="207"/>
        <v>14040</v>
      </c>
      <c r="AA448" s="23">
        <v>280</v>
      </c>
      <c r="AB448" s="28">
        <f t="shared" si="223"/>
        <v>18.399999999999999</v>
      </c>
      <c r="AC448" s="34"/>
      <c r="AD448" s="28">
        <f t="shared" si="200"/>
        <v>5152</v>
      </c>
      <c r="AE448" s="42">
        <v>0.27100000000000002</v>
      </c>
      <c r="AF448" s="28">
        <f t="shared" si="201"/>
        <v>1396.192</v>
      </c>
      <c r="AG448" s="42">
        <v>0</v>
      </c>
      <c r="AH448" s="28">
        <f t="shared" si="202"/>
        <v>0</v>
      </c>
      <c r="AI448" s="28">
        <f t="shared" si="203"/>
        <v>6548.192</v>
      </c>
      <c r="AJ448" s="28">
        <v>0</v>
      </c>
      <c r="AK448" s="42">
        <v>0.03</v>
      </c>
      <c r="AL448" s="28">
        <f t="shared" si="220"/>
        <v>196.44576000000001</v>
      </c>
      <c r="AM448" s="28">
        <f t="shared" si="221"/>
        <v>6744.6377599999996</v>
      </c>
      <c r="AN448" s="42">
        <v>0</v>
      </c>
      <c r="AO448" s="28">
        <f t="shared" si="204"/>
        <v>0</v>
      </c>
      <c r="AP448" s="28">
        <f t="shared" si="205"/>
        <v>6744.6377599999996</v>
      </c>
      <c r="AQ448" s="28">
        <f t="shared" si="219"/>
        <v>6700</v>
      </c>
      <c r="AR448" s="30" t="s">
        <v>59</v>
      </c>
      <c r="AS448" s="23"/>
      <c r="AT448" s="28"/>
      <c r="AU448" s="34"/>
      <c r="AV448" s="34"/>
      <c r="AW448" s="42"/>
      <c r="AX448" s="34"/>
      <c r="AY448" s="43"/>
      <c r="AZ448" s="34"/>
      <c r="BA448" s="34"/>
      <c r="BB448" s="34"/>
      <c r="BC448" s="42"/>
      <c r="BD448" s="34"/>
      <c r="BE448" s="34"/>
      <c r="BF448" s="43"/>
      <c r="BG448" s="34"/>
      <c r="BH448" s="34"/>
      <c r="BI448" s="120"/>
      <c r="BJ448" s="28">
        <f t="shared" si="208"/>
        <v>8040</v>
      </c>
    </row>
    <row r="449" spans="1:62" s="46" customFormat="1" ht="15" x14ac:dyDescent="0.25">
      <c r="A449" s="103">
        <v>431</v>
      </c>
      <c r="B449" s="51" t="s">
        <v>215</v>
      </c>
      <c r="C449" s="21" t="s">
        <v>61</v>
      </c>
      <c r="D449" s="22">
        <v>3</v>
      </c>
      <c r="E449" s="21">
        <v>123</v>
      </c>
      <c r="F449" s="23">
        <v>232</v>
      </c>
      <c r="G449" s="47">
        <f t="shared" si="199"/>
        <v>355</v>
      </c>
      <c r="H449" s="50">
        <f t="shared" si="206"/>
        <v>123</v>
      </c>
      <c r="I449" s="28">
        <f t="shared" si="222"/>
        <v>289.78750000000002</v>
      </c>
      <c r="J449" s="28">
        <f t="shared" si="217"/>
        <v>35643.862500000003</v>
      </c>
      <c r="K449" s="41">
        <v>15</v>
      </c>
      <c r="L449" s="28">
        <f t="shared" si="209"/>
        <v>2376.2575000000002</v>
      </c>
      <c r="M449" s="28">
        <v>1355.71</v>
      </c>
      <c r="N449" s="42">
        <v>0.25</v>
      </c>
      <c r="O449" s="28">
        <f t="shared" si="210"/>
        <v>932.99187500000005</v>
      </c>
      <c r="P449" s="42">
        <v>1.54</v>
      </c>
      <c r="Q449" s="28">
        <f t="shared" si="211"/>
        <v>5747.2299500000008</v>
      </c>
      <c r="R449" s="28">
        <f t="shared" si="212"/>
        <v>10412.189325000001</v>
      </c>
      <c r="S449" s="42">
        <v>0.03</v>
      </c>
      <c r="T449" s="28">
        <f t="shared" si="213"/>
        <v>312.36567975000003</v>
      </c>
      <c r="U449" s="28">
        <f t="shared" si="214"/>
        <v>10724.555004750002</v>
      </c>
      <c r="V449" s="42">
        <v>0</v>
      </c>
      <c r="W449" s="28">
        <f t="shared" si="215"/>
        <v>0</v>
      </c>
      <c r="X449" s="29">
        <f t="shared" si="216"/>
        <v>10724.555004750002</v>
      </c>
      <c r="Y449" s="29">
        <f t="shared" si="218"/>
        <v>10700</v>
      </c>
      <c r="Z449" s="29">
        <f t="shared" si="207"/>
        <v>12840</v>
      </c>
      <c r="AA449" s="23">
        <v>232</v>
      </c>
      <c r="AB449" s="28">
        <f t="shared" si="223"/>
        <v>18.399999999999999</v>
      </c>
      <c r="AC449" s="34"/>
      <c r="AD449" s="28">
        <f t="shared" si="200"/>
        <v>4268.7999999999993</v>
      </c>
      <c r="AE449" s="42">
        <v>0.27100000000000002</v>
      </c>
      <c r="AF449" s="28">
        <f t="shared" si="201"/>
        <v>1156.8447999999999</v>
      </c>
      <c r="AG449" s="42">
        <v>0</v>
      </c>
      <c r="AH449" s="28">
        <f t="shared" si="202"/>
        <v>0</v>
      </c>
      <c r="AI449" s="28">
        <f t="shared" si="203"/>
        <v>5425.6447999999991</v>
      </c>
      <c r="AJ449" s="28">
        <v>0</v>
      </c>
      <c r="AK449" s="42">
        <v>0.03</v>
      </c>
      <c r="AL449" s="28">
        <f t="shared" si="220"/>
        <v>162.76934399999996</v>
      </c>
      <c r="AM449" s="28">
        <f t="shared" si="221"/>
        <v>5588.4141439999994</v>
      </c>
      <c r="AN449" s="42">
        <v>0</v>
      </c>
      <c r="AO449" s="28">
        <f t="shared" si="204"/>
        <v>0</v>
      </c>
      <c r="AP449" s="28">
        <f t="shared" si="205"/>
        <v>5588.4141439999994</v>
      </c>
      <c r="AQ449" s="28">
        <f t="shared" si="219"/>
        <v>5600</v>
      </c>
      <c r="AR449" s="30" t="s">
        <v>59</v>
      </c>
      <c r="AS449" s="23"/>
      <c r="AT449" s="28"/>
      <c r="AU449" s="34"/>
      <c r="AV449" s="34"/>
      <c r="AW449" s="42"/>
      <c r="AX449" s="34"/>
      <c r="AY449" s="43"/>
      <c r="AZ449" s="34"/>
      <c r="BA449" s="34"/>
      <c r="BB449" s="34"/>
      <c r="BC449" s="42"/>
      <c r="BD449" s="34"/>
      <c r="BE449" s="34"/>
      <c r="BF449" s="43"/>
      <c r="BG449" s="34"/>
      <c r="BH449" s="34"/>
      <c r="BI449" s="120"/>
      <c r="BJ449" s="28">
        <f t="shared" si="208"/>
        <v>6720</v>
      </c>
    </row>
    <row r="450" spans="1:62" s="46" customFormat="1" ht="15" x14ac:dyDescent="0.25">
      <c r="A450" s="103">
        <v>432</v>
      </c>
      <c r="B450" s="51" t="s">
        <v>215</v>
      </c>
      <c r="C450" s="21" t="s">
        <v>61</v>
      </c>
      <c r="D450" s="21" t="s">
        <v>63</v>
      </c>
      <c r="E450" s="21">
        <v>89</v>
      </c>
      <c r="F450" s="23">
        <v>184</v>
      </c>
      <c r="G450" s="47">
        <f t="shared" si="199"/>
        <v>273</v>
      </c>
      <c r="H450" s="50">
        <f t="shared" si="206"/>
        <v>89</v>
      </c>
      <c r="I450" s="28">
        <f t="shared" si="222"/>
        <v>289.78750000000002</v>
      </c>
      <c r="J450" s="28">
        <f t="shared" si="217"/>
        <v>25791.087500000001</v>
      </c>
      <c r="K450" s="41">
        <v>15</v>
      </c>
      <c r="L450" s="28">
        <f t="shared" si="209"/>
        <v>1719.4058333333335</v>
      </c>
      <c r="M450" s="28">
        <v>1329.64</v>
      </c>
      <c r="N450" s="42">
        <v>0.25</v>
      </c>
      <c r="O450" s="28">
        <f t="shared" si="210"/>
        <v>762.26145833333339</v>
      </c>
      <c r="P450" s="42">
        <v>1.54</v>
      </c>
      <c r="Q450" s="28">
        <f t="shared" si="211"/>
        <v>4695.5305833333341</v>
      </c>
      <c r="R450" s="28">
        <f t="shared" si="212"/>
        <v>8506.8378750000011</v>
      </c>
      <c r="S450" s="42">
        <v>0.03</v>
      </c>
      <c r="T450" s="28">
        <f t="shared" si="213"/>
        <v>255.20513625000001</v>
      </c>
      <c r="U450" s="28">
        <f t="shared" si="214"/>
        <v>8762.0430112500017</v>
      </c>
      <c r="V450" s="42">
        <v>0</v>
      </c>
      <c r="W450" s="28">
        <f t="shared" si="215"/>
        <v>0</v>
      </c>
      <c r="X450" s="29">
        <f t="shared" si="216"/>
        <v>8762.0430112500017</v>
      </c>
      <c r="Y450" s="29">
        <f t="shared" si="218"/>
        <v>8800</v>
      </c>
      <c r="Z450" s="29">
        <f t="shared" si="207"/>
        <v>10560</v>
      </c>
      <c r="AA450" s="23">
        <v>184</v>
      </c>
      <c r="AB450" s="28">
        <f t="shared" si="223"/>
        <v>18.399999999999999</v>
      </c>
      <c r="AC450" s="34"/>
      <c r="AD450" s="28">
        <f t="shared" si="200"/>
        <v>3385.6</v>
      </c>
      <c r="AE450" s="42">
        <v>0.27100000000000002</v>
      </c>
      <c r="AF450" s="28">
        <f t="shared" si="201"/>
        <v>917.49760000000003</v>
      </c>
      <c r="AG450" s="42">
        <v>0</v>
      </c>
      <c r="AH450" s="28">
        <f t="shared" si="202"/>
        <v>0</v>
      </c>
      <c r="AI450" s="28">
        <f t="shared" si="203"/>
        <v>4303.0976000000001</v>
      </c>
      <c r="AJ450" s="28">
        <v>0</v>
      </c>
      <c r="AK450" s="42">
        <v>0.03</v>
      </c>
      <c r="AL450" s="28">
        <f t="shared" si="220"/>
        <v>129.092928</v>
      </c>
      <c r="AM450" s="28">
        <f t="shared" si="221"/>
        <v>4432.1905280000001</v>
      </c>
      <c r="AN450" s="42">
        <v>0</v>
      </c>
      <c r="AO450" s="28">
        <f t="shared" si="204"/>
        <v>0</v>
      </c>
      <c r="AP450" s="28">
        <f t="shared" si="205"/>
        <v>4432.1905280000001</v>
      </c>
      <c r="AQ450" s="28">
        <f t="shared" si="219"/>
        <v>4400</v>
      </c>
      <c r="AR450" s="30" t="s">
        <v>59</v>
      </c>
      <c r="AS450" s="23"/>
      <c r="AT450" s="28"/>
      <c r="AU450" s="34"/>
      <c r="AV450" s="34"/>
      <c r="AW450" s="42"/>
      <c r="AX450" s="34"/>
      <c r="AY450" s="43"/>
      <c r="AZ450" s="34"/>
      <c r="BA450" s="34"/>
      <c r="BB450" s="34"/>
      <c r="BC450" s="42"/>
      <c r="BD450" s="34"/>
      <c r="BE450" s="34"/>
      <c r="BF450" s="43"/>
      <c r="BG450" s="34"/>
      <c r="BH450" s="34"/>
      <c r="BI450" s="120"/>
      <c r="BJ450" s="28">
        <f t="shared" si="208"/>
        <v>5280</v>
      </c>
    </row>
    <row r="451" spans="1:62" s="46" customFormat="1" ht="15" x14ac:dyDescent="0.25">
      <c r="A451" s="103">
        <v>433</v>
      </c>
      <c r="B451" s="51" t="s">
        <v>215</v>
      </c>
      <c r="C451" s="21" t="s">
        <v>61</v>
      </c>
      <c r="D451" s="22">
        <v>6</v>
      </c>
      <c r="E451" s="21">
        <v>69</v>
      </c>
      <c r="F451" s="23">
        <v>96</v>
      </c>
      <c r="G451" s="47">
        <f t="shared" si="199"/>
        <v>165</v>
      </c>
      <c r="H451" s="50">
        <f t="shared" si="206"/>
        <v>69</v>
      </c>
      <c r="I451" s="28">
        <f t="shared" si="222"/>
        <v>289.78750000000002</v>
      </c>
      <c r="J451" s="28">
        <f t="shared" si="217"/>
        <v>19995.337500000001</v>
      </c>
      <c r="K451" s="41">
        <v>15</v>
      </c>
      <c r="L451" s="28">
        <f t="shared" si="209"/>
        <v>1333.0225</v>
      </c>
      <c r="M451" s="28">
        <v>1303.57</v>
      </c>
      <c r="N451" s="42">
        <v>0.25</v>
      </c>
      <c r="O451" s="28">
        <f t="shared" si="210"/>
        <v>659.14812499999994</v>
      </c>
      <c r="P451" s="42">
        <v>1.54</v>
      </c>
      <c r="Q451" s="28">
        <f t="shared" si="211"/>
        <v>4060.3524499999999</v>
      </c>
      <c r="R451" s="28">
        <f t="shared" si="212"/>
        <v>7356.0930749999989</v>
      </c>
      <c r="S451" s="42">
        <v>0.03</v>
      </c>
      <c r="T451" s="28">
        <f t="shared" si="213"/>
        <v>220.68279224999995</v>
      </c>
      <c r="U451" s="28">
        <f t="shared" si="214"/>
        <v>7576.7758672499986</v>
      </c>
      <c r="V451" s="42">
        <v>0</v>
      </c>
      <c r="W451" s="28">
        <f t="shared" si="215"/>
        <v>0</v>
      </c>
      <c r="X451" s="29">
        <f t="shared" si="216"/>
        <v>7576.7758672499986</v>
      </c>
      <c r="Y451" s="29">
        <f t="shared" si="218"/>
        <v>7600</v>
      </c>
      <c r="Z451" s="29">
        <f t="shared" si="207"/>
        <v>9120</v>
      </c>
      <c r="AA451" s="23">
        <v>96</v>
      </c>
      <c r="AB451" s="28">
        <f t="shared" si="223"/>
        <v>18.399999999999999</v>
      </c>
      <c r="AC451" s="34"/>
      <c r="AD451" s="28">
        <f t="shared" si="200"/>
        <v>1766.3999999999999</v>
      </c>
      <c r="AE451" s="42">
        <v>0.27100000000000002</v>
      </c>
      <c r="AF451" s="28">
        <f t="shared" si="201"/>
        <v>478.69439999999997</v>
      </c>
      <c r="AG451" s="42">
        <v>0</v>
      </c>
      <c r="AH451" s="28">
        <f t="shared" si="202"/>
        <v>0</v>
      </c>
      <c r="AI451" s="28">
        <f t="shared" si="203"/>
        <v>2245.0944</v>
      </c>
      <c r="AJ451" s="28">
        <v>0</v>
      </c>
      <c r="AK451" s="42">
        <v>0.03</v>
      </c>
      <c r="AL451" s="28">
        <f t="shared" si="220"/>
        <v>67.352831999999992</v>
      </c>
      <c r="AM451" s="28">
        <f t="shared" si="221"/>
        <v>2312.447232</v>
      </c>
      <c r="AN451" s="42">
        <v>0</v>
      </c>
      <c r="AO451" s="28">
        <f t="shared" si="204"/>
        <v>0</v>
      </c>
      <c r="AP451" s="28">
        <f t="shared" si="205"/>
        <v>2312.447232</v>
      </c>
      <c r="AQ451" s="28">
        <f t="shared" si="219"/>
        <v>2300</v>
      </c>
      <c r="AR451" s="30" t="s">
        <v>59</v>
      </c>
      <c r="AS451" s="23"/>
      <c r="AT451" s="28"/>
      <c r="AU451" s="34"/>
      <c r="AV451" s="34"/>
      <c r="AW451" s="42"/>
      <c r="AX451" s="34"/>
      <c r="AY451" s="43"/>
      <c r="AZ451" s="34"/>
      <c r="BA451" s="34"/>
      <c r="BB451" s="34"/>
      <c r="BC451" s="42"/>
      <c r="BD451" s="34"/>
      <c r="BE451" s="34"/>
      <c r="BF451" s="43"/>
      <c r="BG451" s="34"/>
      <c r="BH451" s="34"/>
      <c r="BI451" s="120"/>
      <c r="BJ451" s="28">
        <f t="shared" si="208"/>
        <v>2760</v>
      </c>
    </row>
    <row r="452" spans="1:62" s="46" customFormat="1" ht="15" x14ac:dyDescent="0.25">
      <c r="A452" s="103">
        <v>434</v>
      </c>
      <c r="B452" s="51" t="s">
        <v>323</v>
      </c>
      <c r="C452" s="21" t="s">
        <v>60</v>
      </c>
      <c r="D452" s="21" t="s">
        <v>63</v>
      </c>
      <c r="E452" s="22">
        <v>52</v>
      </c>
      <c r="F452" s="40">
        <v>132</v>
      </c>
      <c r="G452" s="47">
        <f t="shared" si="199"/>
        <v>184</v>
      </c>
      <c r="H452" s="50">
        <f>E452</f>
        <v>52</v>
      </c>
      <c r="I452" s="28">
        <f t="shared" si="222"/>
        <v>289.78750000000002</v>
      </c>
      <c r="J452" s="28">
        <f>E452*I452</f>
        <v>15068.95</v>
      </c>
      <c r="K452" s="41">
        <v>15</v>
      </c>
      <c r="L452" s="34">
        <f t="shared" si="209"/>
        <v>1004.5966666666667</v>
      </c>
      <c r="M452" s="28">
        <v>1329.64</v>
      </c>
      <c r="N452" s="42">
        <v>0.25</v>
      </c>
      <c r="O452" s="34">
        <f t="shared" si="210"/>
        <v>583.55916666666667</v>
      </c>
      <c r="P452" s="42">
        <v>1.54</v>
      </c>
      <c r="Q452" s="34">
        <f t="shared" si="211"/>
        <v>3594.7244666666666</v>
      </c>
      <c r="R452" s="34">
        <f t="shared" si="212"/>
        <v>6512.5203000000001</v>
      </c>
      <c r="S452" s="42">
        <v>0.03</v>
      </c>
      <c r="T452" s="34">
        <f t="shared" si="213"/>
        <v>195.375609</v>
      </c>
      <c r="U452" s="34">
        <f t="shared" si="214"/>
        <v>6707.8959089999998</v>
      </c>
      <c r="V452" s="43">
        <v>0</v>
      </c>
      <c r="W452" s="34">
        <v>0</v>
      </c>
      <c r="X452" s="36">
        <f t="shared" si="216"/>
        <v>6707.8959089999998</v>
      </c>
      <c r="Y452" s="36">
        <f t="shared" si="218"/>
        <v>6700</v>
      </c>
      <c r="Z452" s="29">
        <f t="shared" si="207"/>
        <v>8040</v>
      </c>
      <c r="AA452" s="40">
        <v>132</v>
      </c>
      <c r="AB452" s="28">
        <f t="shared" si="223"/>
        <v>18.399999999999999</v>
      </c>
      <c r="AC452" s="34"/>
      <c r="AD452" s="34">
        <f t="shared" si="200"/>
        <v>2428.7999999999997</v>
      </c>
      <c r="AE452" s="43">
        <v>0.27100000000000002</v>
      </c>
      <c r="AF452" s="34">
        <f t="shared" si="201"/>
        <v>658.20479999999998</v>
      </c>
      <c r="AG452" s="43">
        <v>0</v>
      </c>
      <c r="AH452" s="34">
        <f t="shared" si="202"/>
        <v>0</v>
      </c>
      <c r="AI452" s="34">
        <f t="shared" si="203"/>
        <v>3087.0047999999997</v>
      </c>
      <c r="AJ452" s="34">
        <v>0</v>
      </c>
      <c r="AK452" s="42">
        <v>0.03</v>
      </c>
      <c r="AL452" s="34">
        <f t="shared" si="220"/>
        <v>92.610143999999991</v>
      </c>
      <c r="AM452" s="34">
        <f t="shared" si="221"/>
        <v>3179.6149439999999</v>
      </c>
      <c r="AN452" s="43">
        <v>0</v>
      </c>
      <c r="AO452" s="34">
        <f t="shared" si="204"/>
        <v>0</v>
      </c>
      <c r="AP452" s="34">
        <f t="shared" si="205"/>
        <v>3179.6149439999999</v>
      </c>
      <c r="AQ452" s="34">
        <f t="shared" si="219"/>
        <v>3200</v>
      </c>
      <c r="AR452" s="57"/>
      <c r="AS452" s="40"/>
      <c r="AT452" s="28"/>
      <c r="AU452" s="34"/>
      <c r="AV452" s="28"/>
      <c r="AW452" s="42"/>
      <c r="AX452" s="34"/>
      <c r="AY452" s="43"/>
      <c r="AZ452" s="34"/>
      <c r="BA452" s="34"/>
      <c r="BB452" s="34"/>
      <c r="BC452" s="43"/>
      <c r="BD452" s="34"/>
      <c r="BE452" s="34"/>
      <c r="BF452" s="43"/>
      <c r="BG452" s="34"/>
      <c r="BH452" s="34"/>
      <c r="BI452" s="120"/>
      <c r="BJ452" s="28">
        <f t="shared" si="208"/>
        <v>3840</v>
      </c>
    </row>
    <row r="453" spans="1:62" s="46" customFormat="1" ht="25.5" x14ac:dyDescent="0.25">
      <c r="A453" s="103">
        <v>435</v>
      </c>
      <c r="B453" s="51" t="s">
        <v>506</v>
      </c>
      <c r="C453" s="21" t="s">
        <v>183</v>
      </c>
      <c r="D453" s="21" t="s">
        <v>88</v>
      </c>
      <c r="E453" s="21" t="s">
        <v>43</v>
      </c>
      <c r="F453" s="23">
        <v>0</v>
      </c>
      <c r="G453" s="47">
        <f>E453+F453</f>
        <v>24</v>
      </c>
      <c r="H453" s="48" t="str">
        <f>E453</f>
        <v>24</v>
      </c>
      <c r="I453" s="28">
        <f t="shared" si="222"/>
        <v>289.78750000000002</v>
      </c>
      <c r="J453" s="28">
        <f t="shared" ref="J453:J490" si="224">E453*I453</f>
        <v>6954.9000000000005</v>
      </c>
      <c r="K453" s="41">
        <v>15</v>
      </c>
      <c r="L453" s="34">
        <f t="shared" si="209"/>
        <v>463.66</v>
      </c>
      <c r="M453" s="28">
        <v>657.17</v>
      </c>
      <c r="N453" s="42">
        <v>0.25</v>
      </c>
      <c r="O453" s="34">
        <f t="shared" si="210"/>
        <v>280.20749999999998</v>
      </c>
      <c r="P453" s="42">
        <v>1.54</v>
      </c>
      <c r="Q453" s="34">
        <f t="shared" si="211"/>
        <v>1726.0781999999999</v>
      </c>
      <c r="R453" s="34">
        <f>L453+M453+O453+Q453+2400</f>
        <v>5527.1157000000003</v>
      </c>
      <c r="S453" s="42">
        <v>0.03</v>
      </c>
      <c r="T453" s="34">
        <f t="shared" si="213"/>
        <v>165.81347099999999</v>
      </c>
      <c r="U453" s="34">
        <f t="shared" si="214"/>
        <v>5692.9291710000007</v>
      </c>
      <c r="V453" s="43">
        <v>0</v>
      </c>
      <c r="W453" s="34">
        <f>U453*V453</f>
        <v>0</v>
      </c>
      <c r="X453" s="36">
        <f t="shared" si="216"/>
        <v>5692.9291710000007</v>
      </c>
      <c r="Y453" s="36">
        <f t="shared" si="218"/>
        <v>5700</v>
      </c>
      <c r="Z453" s="29">
        <f t="shared" si="207"/>
        <v>6840</v>
      </c>
      <c r="AA453" s="23">
        <v>0</v>
      </c>
      <c r="AB453" s="28">
        <f t="shared" si="223"/>
        <v>18.399999999999999</v>
      </c>
      <c r="AC453" s="34"/>
      <c r="AD453" s="34">
        <f>AB453*AA453</f>
        <v>0</v>
      </c>
      <c r="AE453" s="43">
        <v>0.27100000000000002</v>
      </c>
      <c r="AF453" s="34">
        <f>AD453*AE453</f>
        <v>0</v>
      </c>
      <c r="AG453" s="43">
        <v>0</v>
      </c>
      <c r="AH453" s="34">
        <f>AD453*AG453</f>
        <v>0</v>
      </c>
      <c r="AI453" s="34">
        <f>AD453+AF453+AH453</f>
        <v>0</v>
      </c>
      <c r="AJ453" s="34">
        <v>0</v>
      </c>
      <c r="AK453" s="42">
        <v>0.03</v>
      </c>
      <c r="AL453" s="34">
        <f>(AI453+AJ453)*AK453</f>
        <v>0</v>
      </c>
      <c r="AM453" s="34">
        <f>AI453+AJ453+AL453</f>
        <v>0</v>
      </c>
      <c r="AN453" s="43">
        <v>0</v>
      </c>
      <c r="AO453" s="34">
        <f>AM453*AN453</f>
        <v>0</v>
      </c>
      <c r="AP453" s="34">
        <f>AM453+AO453</f>
        <v>0</v>
      </c>
      <c r="AQ453" s="34">
        <f>MROUND(AP453,100)</f>
        <v>0</v>
      </c>
      <c r="AR453" s="30" t="s">
        <v>59</v>
      </c>
      <c r="AS453" s="23"/>
      <c r="AT453" s="28"/>
      <c r="AU453" s="34"/>
      <c r="AV453" s="34"/>
      <c r="AW453" s="42"/>
      <c r="AX453" s="34"/>
      <c r="AY453" s="43"/>
      <c r="AZ453" s="34"/>
      <c r="BA453" s="34"/>
      <c r="BB453" s="34"/>
      <c r="BC453" s="42"/>
      <c r="BD453" s="34"/>
      <c r="BE453" s="34"/>
      <c r="BF453" s="43"/>
      <c r="BG453" s="34"/>
      <c r="BH453" s="34"/>
      <c r="BI453" s="120"/>
      <c r="BJ453" s="28">
        <f t="shared" si="208"/>
        <v>0</v>
      </c>
    </row>
    <row r="454" spans="1:62" s="46" customFormat="1" ht="25.5" x14ac:dyDescent="0.25">
      <c r="A454" s="103">
        <v>436</v>
      </c>
      <c r="B454" s="51" t="s">
        <v>507</v>
      </c>
      <c r="C454" s="21" t="s">
        <v>183</v>
      </c>
      <c r="D454" s="21" t="s">
        <v>88</v>
      </c>
      <c r="E454" s="21">
        <v>8</v>
      </c>
      <c r="F454" s="23">
        <v>0</v>
      </c>
      <c r="G454" s="47">
        <f>E454+F454</f>
        <v>8</v>
      </c>
      <c r="H454" s="50">
        <f>E454</f>
        <v>8</v>
      </c>
      <c r="I454" s="28">
        <f t="shared" si="222"/>
        <v>289.78750000000002</v>
      </c>
      <c r="J454" s="28">
        <f t="shared" si="224"/>
        <v>2318.3000000000002</v>
      </c>
      <c r="K454" s="41">
        <v>15</v>
      </c>
      <c r="L454" s="34">
        <f t="shared" si="209"/>
        <v>154.55333333333334</v>
      </c>
      <c r="M454" s="28">
        <v>657.17</v>
      </c>
      <c r="N454" s="42">
        <v>0.25</v>
      </c>
      <c r="O454" s="34">
        <f t="shared" si="210"/>
        <v>202.93083333333334</v>
      </c>
      <c r="P454" s="42">
        <v>1.54</v>
      </c>
      <c r="Q454" s="34">
        <f t="shared" si="211"/>
        <v>1250.0539333333334</v>
      </c>
      <c r="R454" s="34">
        <f>L454+M454+O454+Q454+2000</f>
        <v>4264.7080999999998</v>
      </c>
      <c r="S454" s="42">
        <v>0.03</v>
      </c>
      <c r="T454" s="34">
        <f t="shared" si="213"/>
        <v>127.94124299999999</v>
      </c>
      <c r="U454" s="34">
        <f t="shared" si="214"/>
        <v>4392.649343</v>
      </c>
      <c r="V454" s="43">
        <v>0</v>
      </c>
      <c r="W454" s="34">
        <f>U454*V454</f>
        <v>0</v>
      </c>
      <c r="X454" s="36">
        <f t="shared" si="216"/>
        <v>4392.649343</v>
      </c>
      <c r="Y454" s="36">
        <f t="shared" si="218"/>
        <v>4400</v>
      </c>
      <c r="Z454" s="29">
        <f t="shared" si="207"/>
        <v>5280</v>
      </c>
      <c r="AA454" s="23">
        <v>0</v>
      </c>
      <c r="AB454" s="28">
        <f t="shared" si="223"/>
        <v>18.399999999999999</v>
      </c>
      <c r="AC454" s="34"/>
      <c r="AD454" s="34">
        <f>AB454*AA454</f>
        <v>0</v>
      </c>
      <c r="AE454" s="43">
        <v>0.27100000000000002</v>
      </c>
      <c r="AF454" s="34">
        <f>AD454*AE454</f>
        <v>0</v>
      </c>
      <c r="AG454" s="43">
        <v>0</v>
      </c>
      <c r="AH454" s="34">
        <f>AD454*AG454</f>
        <v>0</v>
      </c>
      <c r="AI454" s="34">
        <f>AD454+AF454+AH454</f>
        <v>0</v>
      </c>
      <c r="AJ454" s="34">
        <v>0</v>
      </c>
      <c r="AK454" s="42">
        <v>0.03</v>
      </c>
      <c r="AL454" s="34">
        <f>(AI454+AJ454)*AK454</f>
        <v>0</v>
      </c>
      <c r="AM454" s="34">
        <f>AI454+AJ454+AL454</f>
        <v>0</v>
      </c>
      <c r="AN454" s="43">
        <v>0</v>
      </c>
      <c r="AO454" s="34">
        <f>AM454*AN454</f>
        <v>0</v>
      </c>
      <c r="AP454" s="34">
        <f>AM454+AO454</f>
        <v>0</v>
      </c>
      <c r="AQ454" s="34">
        <f>MROUND(AP454,100)</f>
        <v>0</v>
      </c>
      <c r="AR454" s="30" t="s">
        <v>59</v>
      </c>
      <c r="AS454" s="23"/>
      <c r="AT454" s="28"/>
      <c r="AU454" s="34"/>
      <c r="AV454" s="34"/>
      <c r="AW454" s="42"/>
      <c r="AX454" s="34"/>
      <c r="AY454" s="43"/>
      <c r="AZ454" s="34"/>
      <c r="BA454" s="34"/>
      <c r="BB454" s="34"/>
      <c r="BC454" s="42"/>
      <c r="BD454" s="34"/>
      <c r="BE454" s="34"/>
      <c r="BF454" s="43"/>
      <c r="BG454" s="34"/>
      <c r="BH454" s="34"/>
      <c r="BI454" s="120"/>
      <c r="BJ454" s="28">
        <f t="shared" si="208"/>
        <v>0</v>
      </c>
    </row>
    <row r="455" spans="1:62" s="46" customFormat="1" ht="89.25" x14ac:dyDescent="0.25">
      <c r="A455" s="103">
        <v>437</v>
      </c>
      <c r="B455" s="51" t="s">
        <v>497</v>
      </c>
      <c r="C455" s="21" t="s">
        <v>61</v>
      </c>
      <c r="D455" s="21" t="s">
        <v>88</v>
      </c>
      <c r="E455" s="22">
        <v>28</v>
      </c>
      <c r="F455" s="40">
        <v>0</v>
      </c>
      <c r="G455" s="47">
        <f t="shared" ref="G455:G490" si="225">E455+F455</f>
        <v>28</v>
      </c>
      <c r="H455" s="50">
        <v>28</v>
      </c>
      <c r="I455" s="26">
        <f t="shared" si="222"/>
        <v>289.78750000000002</v>
      </c>
      <c r="J455" s="28">
        <f t="shared" si="224"/>
        <v>8114.0500000000011</v>
      </c>
      <c r="K455" s="41">
        <v>15</v>
      </c>
      <c r="L455" s="34">
        <f t="shared" si="209"/>
        <v>540.93666666666672</v>
      </c>
      <c r="M455" s="28">
        <v>657.17</v>
      </c>
      <c r="N455" s="27">
        <v>0.25</v>
      </c>
      <c r="O455" s="34">
        <f t="shared" si="210"/>
        <v>299.52666666666664</v>
      </c>
      <c r="P455" s="27">
        <v>1.54</v>
      </c>
      <c r="Q455" s="34">
        <f t="shared" si="211"/>
        <v>1845.0842666666665</v>
      </c>
      <c r="R455" s="34">
        <f t="shared" ref="R455:R462" si="226">L455+M455+O455+Q455</f>
        <v>3342.7175999999999</v>
      </c>
      <c r="S455" s="27">
        <v>0.03</v>
      </c>
      <c r="T455" s="34">
        <f t="shared" si="213"/>
        <v>100.28152799999999</v>
      </c>
      <c r="U455" s="34">
        <f t="shared" si="214"/>
        <v>3442.9991279999999</v>
      </c>
      <c r="V455" s="43">
        <v>0</v>
      </c>
      <c r="W455" s="34">
        <v>0</v>
      </c>
      <c r="X455" s="36">
        <f t="shared" si="216"/>
        <v>3442.9991279999999</v>
      </c>
      <c r="Y455" s="36">
        <f t="shared" si="218"/>
        <v>3400</v>
      </c>
      <c r="Z455" s="29">
        <f t="shared" si="207"/>
        <v>4080</v>
      </c>
      <c r="AA455" s="49"/>
      <c r="AB455" s="32"/>
      <c r="AC455" s="37"/>
      <c r="AD455" s="34"/>
      <c r="AE455" s="35"/>
      <c r="AF455" s="34"/>
      <c r="AG455" s="43"/>
      <c r="AH455" s="34"/>
      <c r="AI455" s="34"/>
      <c r="AJ455" s="34"/>
      <c r="AK455" s="27"/>
      <c r="AL455" s="34"/>
      <c r="AM455" s="34"/>
      <c r="AN455" s="43"/>
      <c r="AO455" s="34"/>
      <c r="AP455" s="34"/>
      <c r="AQ455" s="34"/>
      <c r="AR455" s="30"/>
      <c r="AS455" s="40"/>
      <c r="AT455" s="28"/>
      <c r="AU455" s="34"/>
      <c r="AV455" s="34"/>
      <c r="AW455" s="42"/>
      <c r="AX455" s="34"/>
      <c r="AY455" s="43"/>
      <c r="AZ455" s="34"/>
      <c r="BA455" s="34"/>
      <c r="BB455" s="34"/>
      <c r="BC455" s="42"/>
      <c r="BD455" s="34"/>
      <c r="BE455" s="34"/>
      <c r="BF455" s="43"/>
      <c r="BG455" s="34"/>
      <c r="BH455" s="34"/>
      <c r="BI455" s="120"/>
      <c r="BJ455" s="28">
        <f t="shared" si="208"/>
        <v>0</v>
      </c>
    </row>
    <row r="456" spans="1:62" s="46" customFormat="1" ht="89.25" x14ac:dyDescent="0.25">
      <c r="A456" s="103">
        <v>438</v>
      </c>
      <c r="B456" s="51" t="s">
        <v>500</v>
      </c>
      <c r="C456" s="21" t="s">
        <v>61</v>
      </c>
      <c r="D456" s="21" t="s">
        <v>88</v>
      </c>
      <c r="E456" s="22">
        <v>15</v>
      </c>
      <c r="F456" s="40">
        <v>0</v>
      </c>
      <c r="G456" s="47">
        <f t="shared" si="225"/>
        <v>15</v>
      </c>
      <c r="H456" s="50">
        <v>15</v>
      </c>
      <c r="I456" s="36">
        <f t="shared" si="222"/>
        <v>289.78750000000002</v>
      </c>
      <c r="J456" s="49">
        <f t="shared" si="224"/>
        <v>4346.8125</v>
      </c>
      <c r="K456" s="34">
        <v>15</v>
      </c>
      <c r="L456" s="99">
        <f t="shared" si="209"/>
        <v>289.78750000000002</v>
      </c>
      <c r="M456" s="28">
        <v>657.17</v>
      </c>
      <c r="N456" s="27">
        <v>0.25</v>
      </c>
      <c r="O456" s="34">
        <f t="shared" si="210"/>
        <v>236.739375</v>
      </c>
      <c r="P456" s="27">
        <v>1.54</v>
      </c>
      <c r="Q456" s="34">
        <f t="shared" si="211"/>
        <v>1458.3145500000001</v>
      </c>
      <c r="R456" s="34">
        <f t="shared" si="226"/>
        <v>2642.0114250000001</v>
      </c>
      <c r="S456" s="27">
        <v>0.03</v>
      </c>
      <c r="T456" s="34">
        <f t="shared" si="213"/>
        <v>79.260342750000007</v>
      </c>
      <c r="U456" s="34">
        <f t="shared" si="214"/>
        <v>2721.27176775</v>
      </c>
      <c r="V456" s="43">
        <v>0</v>
      </c>
      <c r="W456" s="34">
        <v>0</v>
      </c>
      <c r="X456" s="36">
        <f t="shared" si="216"/>
        <v>2721.27176775</v>
      </c>
      <c r="Y456" s="36">
        <f t="shared" si="218"/>
        <v>2700</v>
      </c>
      <c r="Z456" s="29">
        <f t="shared" si="207"/>
        <v>3240</v>
      </c>
      <c r="AA456" s="49"/>
      <c r="AB456" s="34"/>
      <c r="AC456" s="99"/>
      <c r="AD456" s="36"/>
      <c r="AE456" s="49"/>
      <c r="AF456" s="34"/>
      <c r="AG456" s="99"/>
      <c r="AH456" s="36"/>
      <c r="AI456" s="49"/>
      <c r="AJ456" s="34"/>
      <c r="AK456" s="99"/>
      <c r="AL456" s="36"/>
      <c r="AM456" s="49"/>
      <c r="AN456" s="34"/>
      <c r="AO456" s="99"/>
      <c r="AP456" s="36"/>
      <c r="AQ456" s="49"/>
      <c r="AR456" s="34"/>
      <c r="AS456" s="99"/>
      <c r="AT456" s="36"/>
      <c r="AU456" s="49"/>
      <c r="AV456" s="34"/>
      <c r="AW456" s="99"/>
      <c r="AX456" s="36"/>
      <c r="AY456" s="49"/>
      <c r="AZ456" s="34"/>
      <c r="BA456" s="99"/>
      <c r="BB456" s="36"/>
      <c r="BC456" s="49"/>
      <c r="BD456" s="34"/>
      <c r="BE456" s="99"/>
      <c r="BF456" s="36"/>
      <c r="BG456" s="49"/>
      <c r="BH456" s="34"/>
      <c r="BI456" s="120"/>
      <c r="BJ456" s="28">
        <f t="shared" si="208"/>
        <v>0</v>
      </c>
    </row>
    <row r="457" spans="1:62" s="46" customFormat="1" ht="51" x14ac:dyDescent="0.25">
      <c r="A457" s="103">
        <v>439</v>
      </c>
      <c r="B457" s="51" t="s">
        <v>499</v>
      </c>
      <c r="C457" s="21" t="s">
        <v>61</v>
      </c>
      <c r="D457" s="21" t="s">
        <v>88</v>
      </c>
      <c r="E457" s="22">
        <v>16</v>
      </c>
      <c r="F457" s="40">
        <v>0</v>
      </c>
      <c r="G457" s="47">
        <f t="shared" si="225"/>
        <v>16</v>
      </c>
      <c r="H457" s="50">
        <v>16</v>
      </c>
      <c r="I457" s="28">
        <f t="shared" si="222"/>
        <v>289.78750000000002</v>
      </c>
      <c r="J457" s="28">
        <f t="shared" si="224"/>
        <v>4636.6000000000004</v>
      </c>
      <c r="K457" s="41">
        <v>15</v>
      </c>
      <c r="L457" s="34">
        <f t="shared" si="209"/>
        <v>309.10666666666668</v>
      </c>
      <c r="M457" s="28">
        <v>657.17</v>
      </c>
      <c r="N457" s="42">
        <v>0.25</v>
      </c>
      <c r="O457" s="34">
        <f t="shared" si="210"/>
        <v>241.56916666666666</v>
      </c>
      <c r="P457" s="42">
        <v>1.54</v>
      </c>
      <c r="Q457" s="34">
        <f t="shared" si="211"/>
        <v>1488.0660666666668</v>
      </c>
      <c r="R457" s="34">
        <f t="shared" si="226"/>
        <v>2695.9119000000001</v>
      </c>
      <c r="S457" s="42">
        <v>0.03</v>
      </c>
      <c r="T457" s="34">
        <f t="shared" si="213"/>
        <v>80.877357000000003</v>
      </c>
      <c r="U457" s="34">
        <f t="shared" si="214"/>
        <v>2776.7892569999999</v>
      </c>
      <c r="V457" s="43">
        <v>0</v>
      </c>
      <c r="W457" s="34">
        <v>0</v>
      </c>
      <c r="X457" s="36">
        <f t="shared" si="216"/>
        <v>2776.7892569999999</v>
      </c>
      <c r="Y457" s="36">
        <f t="shared" si="218"/>
        <v>2800</v>
      </c>
      <c r="Z457" s="29">
        <f t="shared" si="207"/>
        <v>3360</v>
      </c>
      <c r="AA457" s="40"/>
      <c r="AB457" s="28"/>
      <c r="AC457" s="34"/>
      <c r="AD457" s="34"/>
      <c r="AE457" s="43"/>
      <c r="AF457" s="34"/>
      <c r="AG457" s="43"/>
      <c r="AH457" s="34"/>
      <c r="AI457" s="34"/>
      <c r="AJ457" s="34"/>
      <c r="AK457" s="42"/>
      <c r="AL457" s="34"/>
      <c r="AM457" s="34"/>
      <c r="AN457" s="43"/>
      <c r="AO457" s="34"/>
      <c r="AP457" s="34"/>
      <c r="AQ457" s="34"/>
      <c r="AR457" s="30"/>
      <c r="AS457" s="40"/>
      <c r="AT457" s="28"/>
      <c r="AU457" s="34"/>
      <c r="AV457" s="34"/>
      <c r="AW457" s="42"/>
      <c r="AX457" s="34"/>
      <c r="AY457" s="43"/>
      <c r="AZ457" s="34"/>
      <c r="BA457" s="34"/>
      <c r="BB457" s="34"/>
      <c r="BC457" s="42"/>
      <c r="BD457" s="34"/>
      <c r="BE457" s="34"/>
      <c r="BF457" s="43"/>
      <c r="BG457" s="34"/>
      <c r="BH457" s="34"/>
      <c r="BI457" s="120"/>
      <c r="BJ457" s="28">
        <f t="shared" si="208"/>
        <v>0</v>
      </c>
    </row>
    <row r="458" spans="1:62" s="46" customFormat="1" ht="51" x14ac:dyDescent="0.25">
      <c r="A458" s="103">
        <v>440</v>
      </c>
      <c r="B458" s="51" t="s">
        <v>502</v>
      </c>
      <c r="C458" s="21" t="s">
        <v>61</v>
      </c>
      <c r="D458" s="21" t="s">
        <v>88</v>
      </c>
      <c r="E458" s="22">
        <v>8</v>
      </c>
      <c r="F458" s="40">
        <v>0</v>
      </c>
      <c r="G458" s="47">
        <f t="shared" si="225"/>
        <v>8</v>
      </c>
      <c r="H458" s="50">
        <v>8</v>
      </c>
      <c r="I458" s="36">
        <f t="shared" si="222"/>
        <v>289.78750000000002</v>
      </c>
      <c r="J458" s="40">
        <f t="shared" si="224"/>
        <v>2318.3000000000002</v>
      </c>
      <c r="K458" s="34">
        <v>15</v>
      </c>
      <c r="L458" s="99">
        <f t="shared" si="209"/>
        <v>154.55333333333334</v>
      </c>
      <c r="M458" s="28">
        <v>657.17</v>
      </c>
      <c r="N458" s="42">
        <v>0.25</v>
      </c>
      <c r="O458" s="34">
        <f t="shared" si="210"/>
        <v>202.93083333333334</v>
      </c>
      <c r="P458" s="42">
        <v>1.54</v>
      </c>
      <c r="Q458" s="34">
        <f t="shared" si="211"/>
        <v>1250.0539333333334</v>
      </c>
      <c r="R458" s="34">
        <f t="shared" si="226"/>
        <v>2264.7080999999998</v>
      </c>
      <c r="S458" s="42">
        <v>0.03</v>
      </c>
      <c r="T458" s="34">
        <f t="shared" si="213"/>
        <v>67.941242999999986</v>
      </c>
      <c r="U458" s="34">
        <f t="shared" si="214"/>
        <v>2332.649343</v>
      </c>
      <c r="V458" s="43">
        <v>0</v>
      </c>
      <c r="W458" s="34">
        <v>0</v>
      </c>
      <c r="X458" s="36">
        <f t="shared" si="216"/>
        <v>2332.649343</v>
      </c>
      <c r="Y458" s="36">
        <f t="shared" si="218"/>
        <v>2300</v>
      </c>
      <c r="Z458" s="29">
        <f t="shared" si="207"/>
        <v>2760</v>
      </c>
      <c r="AA458" s="40"/>
      <c r="AB458" s="34"/>
      <c r="AC458" s="99"/>
      <c r="AD458" s="34"/>
      <c r="AE458" s="43"/>
      <c r="AF458" s="34"/>
      <c r="AG458" s="43"/>
      <c r="AH458" s="34"/>
      <c r="AI458" s="34"/>
      <c r="AJ458" s="34"/>
      <c r="AK458" s="42"/>
      <c r="AL458" s="34"/>
      <c r="AM458" s="34"/>
      <c r="AN458" s="43"/>
      <c r="AO458" s="34"/>
      <c r="AP458" s="34"/>
      <c r="AQ458" s="34"/>
      <c r="AR458" s="30"/>
      <c r="AS458" s="40"/>
      <c r="AT458" s="28"/>
      <c r="AU458" s="34"/>
      <c r="AV458" s="34"/>
      <c r="AW458" s="42"/>
      <c r="AX458" s="34"/>
      <c r="AY458" s="43"/>
      <c r="AZ458" s="34"/>
      <c r="BA458" s="34"/>
      <c r="BB458" s="34"/>
      <c r="BC458" s="42"/>
      <c r="BD458" s="34"/>
      <c r="BE458" s="34"/>
      <c r="BF458" s="43"/>
      <c r="BG458" s="34"/>
      <c r="BH458" s="34"/>
      <c r="BI458" s="120"/>
      <c r="BJ458" s="28">
        <f t="shared" si="208"/>
        <v>0</v>
      </c>
    </row>
    <row r="459" spans="1:62" s="46" customFormat="1" ht="113.25" customHeight="1" x14ac:dyDescent="0.25">
      <c r="A459" s="103">
        <v>441</v>
      </c>
      <c r="B459" s="51" t="s">
        <v>498</v>
      </c>
      <c r="C459" s="21" t="s">
        <v>61</v>
      </c>
      <c r="D459" s="21" t="s">
        <v>88</v>
      </c>
      <c r="E459" s="22">
        <v>12</v>
      </c>
      <c r="F459" s="40">
        <v>0</v>
      </c>
      <c r="G459" s="47">
        <f t="shared" si="225"/>
        <v>12</v>
      </c>
      <c r="H459" s="50">
        <v>12</v>
      </c>
      <c r="I459" s="28">
        <f t="shared" si="222"/>
        <v>289.78750000000002</v>
      </c>
      <c r="J459" s="28">
        <f t="shared" si="224"/>
        <v>3477.4500000000003</v>
      </c>
      <c r="K459" s="41">
        <v>15</v>
      </c>
      <c r="L459" s="34">
        <f t="shared" si="209"/>
        <v>231.83</v>
      </c>
      <c r="M459" s="28">
        <v>657.17</v>
      </c>
      <c r="N459" s="42">
        <v>0.25</v>
      </c>
      <c r="O459" s="34">
        <f t="shared" si="210"/>
        <v>222.25</v>
      </c>
      <c r="P459" s="42">
        <v>1.54</v>
      </c>
      <c r="Q459" s="34">
        <f t="shared" si="211"/>
        <v>1369.06</v>
      </c>
      <c r="R459" s="34">
        <f t="shared" si="226"/>
        <v>2480.31</v>
      </c>
      <c r="S459" s="42">
        <v>0.03</v>
      </c>
      <c r="T459" s="34">
        <f t="shared" si="213"/>
        <v>74.409300000000002</v>
      </c>
      <c r="U459" s="34">
        <f t="shared" si="214"/>
        <v>2554.7192999999997</v>
      </c>
      <c r="V459" s="43">
        <v>0</v>
      </c>
      <c r="W459" s="34">
        <v>0</v>
      </c>
      <c r="X459" s="36">
        <f t="shared" si="216"/>
        <v>2554.7192999999997</v>
      </c>
      <c r="Y459" s="36">
        <f t="shared" si="218"/>
        <v>2600</v>
      </c>
      <c r="Z459" s="29">
        <f t="shared" si="207"/>
        <v>3120</v>
      </c>
      <c r="AA459" s="40"/>
      <c r="AB459" s="28"/>
      <c r="AC459" s="34"/>
      <c r="AD459" s="34"/>
      <c r="AE459" s="43"/>
      <c r="AF459" s="34"/>
      <c r="AG459" s="43"/>
      <c r="AH459" s="34"/>
      <c r="AI459" s="34"/>
      <c r="AJ459" s="34"/>
      <c r="AK459" s="42"/>
      <c r="AL459" s="34"/>
      <c r="AM459" s="34"/>
      <c r="AN459" s="43"/>
      <c r="AO459" s="34"/>
      <c r="AP459" s="34"/>
      <c r="AQ459" s="34"/>
      <c r="AR459" s="30"/>
      <c r="AS459" s="40"/>
      <c r="AT459" s="28"/>
      <c r="AU459" s="34"/>
      <c r="AV459" s="34"/>
      <c r="AW459" s="42"/>
      <c r="AX459" s="34"/>
      <c r="AY459" s="43"/>
      <c r="AZ459" s="34"/>
      <c r="BA459" s="34"/>
      <c r="BB459" s="34"/>
      <c r="BC459" s="42"/>
      <c r="BD459" s="34"/>
      <c r="BE459" s="34"/>
      <c r="BF459" s="43"/>
      <c r="BG459" s="34"/>
      <c r="BH459" s="34"/>
      <c r="BI459" s="120"/>
      <c r="BJ459" s="28">
        <f t="shared" si="208"/>
        <v>0</v>
      </c>
    </row>
    <row r="460" spans="1:62" s="46" customFormat="1" ht="76.5" x14ac:dyDescent="0.25">
      <c r="A460" s="103">
        <v>442</v>
      </c>
      <c r="B460" s="51" t="s">
        <v>501</v>
      </c>
      <c r="C460" s="21" t="s">
        <v>61</v>
      </c>
      <c r="D460" s="21" t="s">
        <v>88</v>
      </c>
      <c r="E460" s="22">
        <v>6</v>
      </c>
      <c r="F460" s="40">
        <v>0</v>
      </c>
      <c r="G460" s="47">
        <f t="shared" si="225"/>
        <v>6</v>
      </c>
      <c r="H460" s="50">
        <v>6</v>
      </c>
      <c r="I460" s="36">
        <f t="shared" si="222"/>
        <v>289.78750000000002</v>
      </c>
      <c r="J460" s="40">
        <f t="shared" si="224"/>
        <v>1738.7250000000001</v>
      </c>
      <c r="K460" s="34">
        <v>15</v>
      </c>
      <c r="L460" s="99">
        <f t="shared" si="209"/>
        <v>115.91500000000001</v>
      </c>
      <c r="M460" s="28">
        <v>657.17</v>
      </c>
      <c r="N460" s="42">
        <v>0.25</v>
      </c>
      <c r="O460" s="34">
        <f t="shared" si="210"/>
        <v>193.27124999999998</v>
      </c>
      <c r="P460" s="42">
        <v>1.54</v>
      </c>
      <c r="Q460" s="34">
        <f t="shared" si="211"/>
        <v>1190.5509</v>
      </c>
      <c r="R460" s="34">
        <f t="shared" si="226"/>
        <v>2156.90715</v>
      </c>
      <c r="S460" s="42">
        <v>0.03</v>
      </c>
      <c r="T460" s="34">
        <f t="shared" si="213"/>
        <v>64.707214499999992</v>
      </c>
      <c r="U460" s="34">
        <f t="shared" si="214"/>
        <v>2221.6143645000002</v>
      </c>
      <c r="V460" s="43">
        <v>0</v>
      </c>
      <c r="W460" s="34">
        <v>0</v>
      </c>
      <c r="X460" s="36">
        <f t="shared" si="216"/>
        <v>2221.6143645000002</v>
      </c>
      <c r="Y460" s="36">
        <f t="shared" si="218"/>
        <v>2200</v>
      </c>
      <c r="Z460" s="29">
        <f t="shared" si="207"/>
        <v>2640</v>
      </c>
      <c r="AA460" s="40"/>
      <c r="AB460" s="34"/>
      <c r="AC460" s="99"/>
      <c r="AD460" s="36"/>
      <c r="AE460" s="40"/>
      <c r="AF460" s="34"/>
      <c r="AG460" s="99"/>
      <c r="AH460" s="36"/>
      <c r="AI460" s="40"/>
      <c r="AJ460" s="34"/>
      <c r="AK460" s="99"/>
      <c r="AL460" s="36"/>
      <c r="AM460" s="40"/>
      <c r="AN460" s="34"/>
      <c r="AO460" s="99"/>
      <c r="AP460" s="36"/>
      <c r="AQ460" s="40"/>
      <c r="AR460" s="34"/>
      <c r="AS460" s="99"/>
      <c r="AT460" s="36"/>
      <c r="AU460" s="40"/>
      <c r="AV460" s="34"/>
      <c r="AW460" s="99"/>
      <c r="AX460" s="36"/>
      <c r="AY460" s="40"/>
      <c r="AZ460" s="34"/>
      <c r="BA460" s="99"/>
      <c r="BB460" s="36"/>
      <c r="BC460" s="40"/>
      <c r="BD460" s="34"/>
      <c r="BE460" s="99"/>
      <c r="BF460" s="36"/>
      <c r="BG460" s="40"/>
      <c r="BH460" s="34"/>
      <c r="BI460" s="120"/>
      <c r="BJ460" s="28">
        <f t="shared" si="208"/>
        <v>0</v>
      </c>
    </row>
    <row r="461" spans="1:62" s="46" customFormat="1" ht="15" x14ac:dyDescent="0.25">
      <c r="A461" s="103">
        <v>443</v>
      </c>
      <c r="B461" s="51" t="s">
        <v>396</v>
      </c>
      <c r="C461" s="21" t="s">
        <v>183</v>
      </c>
      <c r="D461" s="21" t="s">
        <v>88</v>
      </c>
      <c r="E461" s="22">
        <v>16</v>
      </c>
      <c r="F461" s="40">
        <v>0</v>
      </c>
      <c r="G461" s="24">
        <f t="shared" si="225"/>
        <v>16</v>
      </c>
      <c r="H461" s="50">
        <v>16</v>
      </c>
      <c r="I461" s="28">
        <f t="shared" si="222"/>
        <v>289.78750000000002</v>
      </c>
      <c r="J461" s="28">
        <f t="shared" si="224"/>
        <v>4636.6000000000004</v>
      </c>
      <c r="K461" s="41">
        <v>15</v>
      </c>
      <c r="L461" s="34">
        <f t="shared" si="209"/>
        <v>309.10666666666668</v>
      </c>
      <c r="M461" s="28">
        <v>657.17</v>
      </c>
      <c r="N461" s="42">
        <v>0.25</v>
      </c>
      <c r="O461" s="34">
        <f t="shared" si="210"/>
        <v>241.56916666666666</v>
      </c>
      <c r="P461" s="42">
        <v>1.54</v>
      </c>
      <c r="Q461" s="34">
        <f t="shared" si="211"/>
        <v>1488.0660666666668</v>
      </c>
      <c r="R461" s="34">
        <f t="shared" si="226"/>
        <v>2695.9119000000001</v>
      </c>
      <c r="S461" s="42">
        <v>0.03</v>
      </c>
      <c r="T461" s="34">
        <f t="shared" si="213"/>
        <v>80.877357000000003</v>
      </c>
      <c r="U461" s="34">
        <f t="shared" si="214"/>
        <v>2776.7892569999999</v>
      </c>
      <c r="V461" s="43">
        <v>0</v>
      </c>
      <c r="W461" s="34">
        <v>0</v>
      </c>
      <c r="X461" s="36">
        <f t="shared" si="216"/>
        <v>2776.7892569999999</v>
      </c>
      <c r="Y461" s="36">
        <f t="shared" si="218"/>
        <v>2800</v>
      </c>
      <c r="Z461" s="29">
        <f t="shared" si="207"/>
        <v>3360</v>
      </c>
      <c r="AA461" s="40"/>
      <c r="AB461" s="28"/>
      <c r="AC461" s="34"/>
      <c r="AD461" s="34"/>
      <c r="AE461" s="43"/>
      <c r="AF461" s="34"/>
      <c r="AG461" s="43"/>
      <c r="AH461" s="34"/>
      <c r="AI461" s="34"/>
      <c r="AJ461" s="34"/>
      <c r="AK461" s="42"/>
      <c r="AL461" s="34"/>
      <c r="AM461" s="34"/>
      <c r="AN461" s="43"/>
      <c r="AO461" s="34"/>
      <c r="AP461" s="34"/>
      <c r="AQ461" s="34"/>
      <c r="AR461" s="30"/>
      <c r="AS461" s="40"/>
      <c r="AT461" s="28"/>
      <c r="AU461" s="34"/>
      <c r="AV461" s="34"/>
      <c r="AW461" s="42"/>
      <c r="AX461" s="34"/>
      <c r="AY461" s="43"/>
      <c r="AZ461" s="34"/>
      <c r="BA461" s="34"/>
      <c r="BB461" s="34"/>
      <c r="BC461" s="42"/>
      <c r="BD461" s="34"/>
      <c r="BE461" s="34"/>
      <c r="BF461" s="43"/>
      <c r="BG461" s="34"/>
      <c r="BH461" s="34"/>
      <c r="BI461" s="120"/>
      <c r="BJ461" s="28">
        <f t="shared" si="208"/>
        <v>0</v>
      </c>
    </row>
    <row r="462" spans="1:62" s="46" customFormat="1" ht="15" x14ac:dyDescent="0.25">
      <c r="A462" s="103">
        <v>444</v>
      </c>
      <c r="B462" s="51" t="s">
        <v>216</v>
      </c>
      <c r="C462" s="21" t="s">
        <v>183</v>
      </c>
      <c r="D462" s="21" t="s">
        <v>88</v>
      </c>
      <c r="E462" s="22">
        <v>28</v>
      </c>
      <c r="F462" s="23">
        <v>0</v>
      </c>
      <c r="G462" s="47">
        <f t="shared" si="225"/>
        <v>28</v>
      </c>
      <c r="H462" s="50">
        <f>E462</f>
        <v>28</v>
      </c>
      <c r="I462" s="28">
        <f t="shared" si="222"/>
        <v>289.78750000000002</v>
      </c>
      <c r="J462" s="28">
        <f t="shared" si="224"/>
        <v>8114.0500000000011</v>
      </c>
      <c r="K462" s="41">
        <v>15</v>
      </c>
      <c r="L462" s="34">
        <f t="shared" si="209"/>
        <v>540.93666666666672</v>
      </c>
      <c r="M462" s="28">
        <v>657.17</v>
      </c>
      <c r="N462" s="42">
        <v>0.25</v>
      </c>
      <c r="O462" s="34">
        <f t="shared" si="210"/>
        <v>299.52666666666664</v>
      </c>
      <c r="P462" s="42">
        <v>1.54</v>
      </c>
      <c r="Q462" s="34">
        <f t="shared" si="211"/>
        <v>1845.0842666666665</v>
      </c>
      <c r="R462" s="34">
        <f t="shared" si="226"/>
        <v>3342.7175999999999</v>
      </c>
      <c r="S462" s="42">
        <v>0.03</v>
      </c>
      <c r="T462" s="34">
        <f t="shared" si="213"/>
        <v>100.28152799999999</v>
      </c>
      <c r="U462" s="34">
        <f t="shared" si="214"/>
        <v>3442.9991279999999</v>
      </c>
      <c r="V462" s="43">
        <v>0</v>
      </c>
      <c r="W462" s="34">
        <f>U462*V462</f>
        <v>0</v>
      </c>
      <c r="X462" s="36">
        <f t="shared" si="216"/>
        <v>3442.9991279999999</v>
      </c>
      <c r="Y462" s="36">
        <f t="shared" si="218"/>
        <v>3400</v>
      </c>
      <c r="Z462" s="29">
        <f t="shared" si="207"/>
        <v>4080</v>
      </c>
      <c r="AA462" s="23">
        <v>0</v>
      </c>
      <c r="AB462" s="28">
        <f t="shared" ref="AB462:AB491" si="227">8*2.3</f>
        <v>18.399999999999999</v>
      </c>
      <c r="AC462" s="34"/>
      <c r="AD462" s="34"/>
      <c r="AE462" s="43">
        <v>0.27100000000000002</v>
      </c>
      <c r="AF462" s="34"/>
      <c r="AG462" s="43"/>
      <c r="AH462" s="34"/>
      <c r="AI462" s="34"/>
      <c r="AJ462" s="34"/>
      <c r="AK462" s="42">
        <v>0.03</v>
      </c>
      <c r="AL462" s="34"/>
      <c r="AM462" s="34"/>
      <c r="AN462" s="43">
        <v>0</v>
      </c>
      <c r="AO462" s="34"/>
      <c r="AP462" s="34"/>
      <c r="AQ462" s="34"/>
      <c r="AR462" s="30" t="s">
        <v>59</v>
      </c>
      <c r="AS462" s="23"/>
      <c r="AT462" s="28"/>
      <c r="AU462" s="34"/>
      <c r="AV462" s="34"/>
      <c r="AW462" s="42"/>
      <c r="AX462" s="34"/>
      <c r="AY462" s="43"/>
      <c r="AZ462" s="34"/>
      <c r="BA462" s="34"/>
      <c r="BB462" s="34"/>
      <c r="BC462" s="42"/>
      <c r="BD462" s="34"/>
      <c r="BE462" s="34"/>
      <c r="BF462" s="43"/>
      <c r="BG462" s="34"/>
      <c r="BH462" s="34"/>
      <c r="BI462" s="120"/>
      <c r="BJ462" s="28">
        <f t="shared" si="208"/>
        <v>0</v>
      </c>
    </row>
    <row r="463" spans="1:62" s="46" customFormat="1" ht="15" x14ac:dyDescent="0.25">
      <c r="A463" s="103">
        <v>445</v>
      </c>
      <c r="B463" s="51" t="s">
        <v>319</v>
      </c>
      <c r="C463" s="21" t="s">
        <v>183</v>
      </c>
      <c r="D463" s="21" t="s">
        <v>88</v>
      </c>
      <c r="E463" s="22">
        <v>5</v>
      </c>
      <c r="F463" s="40">
        <v>0</v>
      </c>
      <c r="G463" s="47">
        <f t="shared" si="225"/>
        <v>5</v>
      </c>
      <c r="H463" s="50">
        <v>5</v>
      </c>
      <c r="I463" s="28">
        <f t="shared" si="222"/>
        <v>289.78750000000002</v>
      </c>
      <c r="J463" s="28">
        <f t="shared" si="224"/>
        <v>1448.9375</v>
      </c>
      <c r="K463" s="41">
        <v>15</v>
      </c>
      <c r="L463" s="34">
        <f t="shared" si="209"/>
        <v>96.595833333333331</v>
      </c>
      <c r="M463" s="28">
        <v>657.17</v>
      </c>
      <c r="N463" s="42">
        <v>0.25</v>
      </c>
      <c r="O463" s="34">
        <f t="shared" si="210"/>
        <v>188.44145833333332</v>
      </c>
      <c r="P463" s="42">
        <v>1.54</v>
      </c>
      <c r="Q463" s="34">
        <f t="shared" si="211"/>
        <v>1160.7993833333333</v>
      </c>
      <c r="R463" s="34">
        <f>L463+M463+O463+Q463</f>
        <v>2103.0066749999996</v>
      </c>
      <c r="S463" s="42">
        <v>0.03</v>
      </c>
      <c r="T463" s="34">
        <f t="shared" si="213"/>
        <v>63.090200249999988</v>
      </c>
      <c r="U463" s="34">
        <f t="shared" si="214"/>
        <v>2166.0968752499998</v>
      </c>
      <c r="V463" s="43">
        <v>0</v>
      </c>
      <c r="W463" s="34">
        <v>0</v>
      </c>
      <c r="X463" s="36">
        <f>U463+W463</f>
        <v>2166.0968752499998</v>
      </c>
      <c r="Y463" s="36">
        <f t="shared" si="218"/>
        <v>2200</v>
      </c>
      <c r="Z463" s="29">
        <f t="shared" si="207"/>
        <v>2640</v>
      </c>
      <c r="AA463" s="49"/>
      <c r="AB463" s="32"/>
      <c r="AC463" s="37"/>
      <c r="AD463" s="37"/>
      <c r="AE463" s="38"/>
      <c r="AF463" s="37"/>
      <c r="AG463" s="38"/>
      <c r="AH463" s="37"/>
      <c r="AI463" s="37"/>
      <c r="AJ463" s="37"/>
      <c r="AK463" s="33"/>
      <c r="AL463" s="37"/>
      <c r="AM463" s="37"/>
      <c r="AN463" s="38"/>
      <c r="AO463" s="37"/>
      <c r="AP463" s="37"/>
      <c r="AQ463" s="37"/>
      <c r="AR463" s="57"/>
      <c r="AS463" s="49"/>
      <c r="AT463" s="32"/>
      <c r="AU463" s="37"/>
      <c r="AV463" s="32"/>
      <c r="AW463" s="33"/>
      <c r="AX463" s="37"/>
      <c r="AY463" s="38"/>
      <c r="AZ463" s="37"/>
      <c r="BA463" s="37"/>
      <c r="BB463" s="37"/>
      <c r="BC463" s="38"/>
      <c r="BD463" s="37"/>
      <c r="BE463" s="37"/>
      <c r="BF463" s="38"/>
      <c r="BG463" s="37"/>
      <c r="BH463" s="37"/>
      <c r="BI463" s="121"/>
      <c r="BJ463" s="28">
        <f t="shared" si="208"/>
        <v>0</v>
      </c>
    </row>
    <row r="464" spans="1:62" s="46" customFormat="1" ht="15" x14ac:dyDescent="0.25">
      <c r="A464" s="103">
        <v>446</v>
      </c>
      <c r="B464" s="51" t="s">
        <v>378</v>
      </c>
      <c r="C464" s="21" t="s">
        <v>183</v>
      </c>
      <c r="D464" s="21" t="s">
        <v>88</v>
      </c>
      <c r="E464" s="66">
        <v>3.5</v>
      </c>
      <c r="F464" s="40">
        <v>0</v>
      </c>
      <c r="G464" s="47">
        <f t="shared" si="225"/>
        <v>3.5</v>
      </c>
      <c r="H464" s="50">
        <f t="shared" ref="H464:H465" si="228">E464</f>
        <v>3.5</v>
      </c>
      <c r="I464" s="28">
        <f t="shared" si="222"/>
        <v>289.78750000000002</v>
      </c>
      <c r="J464" s="28">
        <f t="shared" si="224"/>
        <v>1014.2562500000001</v>
      </c>
      <c r="K464" s="41">
        <v>15</v>
      </c>
      <c r="L464" s="34">
        <f t="shared" si="209"/>
        <v>67.617083333333341</v>
      </c>
      <c r="M464" s="28">
        <v>657.17</v>
      </c>
      <c r="N464" s="42">
        <v>0.25</v>
      </c>
      <c r="O464" s="34">
        <f t="shared" si="210"/>
        <v>181.19677083333332</v>
      </c>
      <c r="P464" s="42">
        <v>1.54</v>
      </c>
      <c r="Q464" s="34">
        <f t="shared" si="211"/>
        <v>1116.1721083333332</v>
      </c>
      <c r="R464" s="34">
        <f t="shared" ref="R464:R527" si="229">L464+M464+O464+Q464</f>
        <v>2022.1559624999998</v>
      </c>
      <c r="S464" s="42">
        <v>0.03</v>
      </c>
      <c r="T464" s="34">
        <f t="shared" si="213"/>
        <v>60.664678874999993</v>
      </c>
      <c r="U464" s="34">
        <f t="shared" si="214"/>
        <v>2082.8206413749999</v>
      </c>
      <c r="V464" s="43">
        <v>0</v>
      </c>
      <c r="W464" s="34">
        <v>0</v>
      </c>
      <c r="X464" s="36">
        <f t="shared" ref="X464:X488" si="230">U464+W464</f>
        <v>2082.8206413749999</v>
      </c>
      <c r="Y464" s="36">
        <f t="shared" si="218"/>
        <v>2100</v>
      </c>
      <c r="Z464" s="29">
        <f t="shared" si="207"/>
        <v>2520</v>
      </c>
      <c r="AA464" s="40"/>
      <c r="AB464" s="28"/>
      <c r="AC464" s="34"/>
      <c r="AD464" s="34"/>
      <c r="AE464" s="43"/>
      <c r="AF464" s="34"/>
      <c r="AG464" s="43"/>
      <c r="AH464" s="34"/>
      <c r="AI464" s="34"/>
      <c r="AJ464" s="34"/>
      <c r="AK464" s="42"/>
      <c r="AL464" s="34"/>
      <c r="AM464" s="34"/>
      <c r="AN464" s="43"/>
      <c r="AO464" s="34"/>
      <c r="AP464" s="34"/>
      <c r="AQ464" s="34"/>
      <c r="AR464" s="57"/>
      <c r="AS464" s="40"/>
      <c r="AT464" s="28"/>
      <c r="AU464" s="34"/>
      <c r="AV464" s="28"/>
      <c r="AW464" s="42"/>
      <c r="AX464" s="34"/>
      <c r="AY464" s="43"/>
      <c r="AZ464" s="34"/>
      <c r="BA464" s="34"/>
      <c r="BB464" s="34"/>
      <c r="BC464" s="43"/>
      <c r="BD464" s="34"/>
      <c r="BE464" s="34"/>
      <c r="BF464" s="43"/>
      <c r="BG464" s="34"/>
      <c r="BH464" s="34"/>
      <c r="BI464" s="121"/>
      <c r="BJ464" s="28">
        <f t="shared" si="208"/>
        <v>0</v>
      </c>
    </row>
    <row r="465" spans="1:62" s="46" customFormat="1" ht="25.5" x14ac:dyDescent="0.25">
      <c r="A465" s="103">
        <v>447</v>
      </c>
      <c r="B465" s="51" t="s">
        <v>379</v>
      </c>
      <c r="C465" s="21" t="s">
        <v>183</v>
      </c>
      <c r="D465" s="21" t="s">
        <v>88</v>
      </c>
      <c r="E465" s="66">
        <v>5</v>
      </c>
      <c r="F465" s="40">
        <v>0</v>
      </c>
      <c r="G465" s="47">
        <f t="shared" si="225"/>
        <v>5</v>
      </c>
      <c r="H465" s="50">
        <f t="shared" si="228"/>
        <v>5</v>
      </c>
      <c r="I465" s="28">
        <f t="shared" si="222"/>
        <v>289.78750000000002</v>
      </c>
      <c r="J465" s="28">
        <f t="shared" si="224"/>
        <v>1448.9375</v>
      </c>
      <c r="K465" s="41">
        <v>15</v>
      </c>
      <c r="L465" s="34">
        <f t="shared" si="209"/>
        <v>96.595833333333331</v>
      </c>
      <c r="M465" s="28">
        <v>657.17</v>
      </c>
      <c r="N465" s="42">
        <v>0.25</v>
      </c>
      <c r="O465" s="34">
        <f t="shared" si="210"/>
        <v>188.44145833333332</v>
      </c>
      <c r="P465" s="42">
        <v>1.54</v>
      </c>
      <c r="Q465" s="34">
        <f t="shared" si="211"/>
        <v>1160.7993833333333</v>
      </c>
      <c r="R465" s="34">
        <f t="shared" si="229"/>
        <v>2103.0066749999996</v>
      </c>
      <c r="S465" s="42">
        <v>0.03</v>
      </c>
      <c r="T465" s="34">
        <f t="shared" si="213"/>
        <v>63.090200249999988</v>
      </c>
      <c r="U465" s="34">
        <f>R465+T465</f>
        <v>2166.0968752499998</v>
      </c>
      <c r="V465" s="43">
        <v>0</v>
      </c>
      <c r="W465" s="34">
        <v>0</v>
      </c>
      <c r="X465" s="36">
        <f t="shared" si="230"/>
        <v>2166.0968752499998</v>
      </c>
      <c r="Y465" s="36">
        <f t="shared" si="218"/>
        <v>2200</v>
      </c>
      <c r="Z465" s="29">
        <f t="shared" si="207"/>
        <v>2640</v>
      </c>
      <c r="AA465" s="40"/>
      <c r="AB465" s="28"/>
      <c r="AC465" s="34"/>
      <c r="AD465" s="34"/>
      <c r="AE465" s="43"/>
      <c r="AF465" s="34"/>
      <c r="AG465" s="43"/>
      <c r="AH465" s="34"/>
      <c r="AI465" s="34"/>
      <c r="AJ465" s="34"/>
      <c r="AK465" s="42"/>
      <c r="AL465" s="34"/>
      <c r="AM465" s="34"/>
      <c r="AN465" s="43"/>
      <c r="AO465" s="34"/>
      <c r="AP465" s="34"/>
      <c r="AQ465" s="34"/>
      <c r="AR465" s="57"/>
      <c r="AS465" s="40"/>
      <c r="AT465" s="28"/>
      <c r="AU465" s="34"/>
      <c r="AV465" s="28"/>
      <c r="AW465" s="42"/>
      <c r="AX465" s="34"/>
      <c r="AY465" s="43"/>
      <c r="AZ465" s="34"/>
      <c r="BA465" s="34"/>
      <c r="BB465" s="34"/>
      <c r="BC465" s="43"/>
      <c r="BD465" s="34"/>
      <c r="BE465" s="34"/>
      <c r="BF465" s="43"/>
      <c r="BG465" s="34"/>
      <c r="BH465" s="34"/>
      <c r="BI465" s="121"/>
      <c r="BJ465" s="28">
        <f t="shared" si="208"/>
        <v>0</v>
      </c>
    </row>
    <row r="466" spans="1:62" s="46" customFormat="1" ht="25.5" x14ac:dyDescent="0.25">
      <c r="A466" s="103">
        <v>448</v>
      </c>
      <c r="B466" s="51" t="s">
        <v>389</v>
      </c>
      <c r="C466" s="21" t="s">
        <v>183</v>
      </c>
      <c r="D466" s="21" t="s">
        <v>88</v>
      </c>
      <c r="E466" s="66">
        <v>34</v>
      </c>
      <c r="F466" s="40">
        <v>24</v>
      </c>
      <c r="G466" s="47">
        <f t="shared" si="225"/>
        <v>58</v>
      </c>
      <c r="H466" s="50">
        <f>E466</f>
        <v>34</v>
      </c>
      <c r="I466" s="28">
        <f t="shared" si="222"/>
        <v>289.78750000000002</v>
      </c>
      <c r="J466" s="28">
        <f t="shared" si="224"/>
        <v>9852.7750000000015</v>
      </c>
      <c r="K466" s="41">
        <v>15</v>
      </c>
      <c r="L466" s="34">
        <f t="shared" si="209"/>
        <v>656.8516666666668</v>
      </c>
      <c r="M466" s="28">
        <v>1303.5733333333333</v>
      </c>
      <c r="N466" s="42">
        <v>0.25</v>
      </c>
      <c r="O466" s="34">
        <f t="shared" si="210"/>
        <v>490.10625000000005</v>
      </c>
      <c r="P466" s="42">
        <v>1.54</v>
      </c>
      <c r="Q466" s="34">
        <f t="shared" si="211"/>
        <v>3019.0545000000002</v>
      </c>
      <c r="R466" s="34">
        <f t="shared" si="229"/>
        <v>5469.5857500000002</v>
      </c>
      <c r="S466" s="42">
        <v>0.03</v>
      </c>
      <c r="T466" s="34">
        <f t="shared" si="213"/>
        <v>164.08757249999999</v>
      </c>
      <c r="U466" s="34">
        <f t="shared" ref="U466:U478" si="231">R466+T466</f>
        <v>5633.6733224999998</v>
      </c>
      <c r="V466" s="43">
        <v>0</v>
      </c>
      <c r="W466" s="34">
        <v>0</v>
      </c>
      <c r="X466" s="36">
        <f t="shared" si="230"/>
        <v>5633.6733224999998</v>
      </c>
      <c r="Y466" s="36">
        <f t="shared" si="218"/>
        <v>5600</v>
      </c>
      <c r="Z466" s="29">
        <f t="shared" si="207"/>
        <v>6720</v>
      </c>
      <c r="AA466" s="40">
        <v>24</v>
      </c>
      <c r="AB466" s="28">
        <f t="shared" ref="AB466:AB589" si="232">8*2.3</f>
        <v>18.399999999999999</v>
      </c>
      <c r="AC466" s="34"/>
      <c r="AD466" s="34">
        <f>AB466*AA466</f>
        <v>441.59999999999997</v>
      </c>
      <c r="AE466" s="43">
        <v>0.27100000000000002</v>
      </c>
      <c r="AF466" s="34">
        <f>AD466*AE466</f>
        <v>119.67359999999999</v>
      </c>
      <c r="AG466" s="43">
        <v>0</v>
      </c>
      <c r="AH466" s="34">
        <f>AD466*AG466</f>
        <v>0</v>
      </c>
      <c r="AI466" s="34">
        <f>AD466+AF466+AH466</f>
        <v>561.27359999999999</v>
      </c>
      <c r="AJ466" s="34">
        <v>0</v>
      </c>
      <c r="AK466" s="42">
        <v>0.03</v>
      </c>
      <c r="AL466" s="34">
        <f>(AI466+AJ466)*AK466</f>
        <v>16.838207999999998</v>
      </c>
      <c r="AM466" s="34">
        <f>AI466+AJ466+AL466</f>
        <v>578.111808</v>
      </c>
      <c r="AN466" s="43">
        <v>0</v>
      </c>
      <c r="AO466" s="34">
        <f>AM466*AN466</f>
        <v>0</v>
      </c>
      <c r="AP466" s="34">
        <f>AM466+AO466</f>
        <v>578.111808</v>
      </c>
      <c r="AQ466" s="34">
        <f>MROUND(AP466,100)</f>
        <v>600</v>
      </c>
      <c r="AR466" s="57"/>
      <c r="AS466" s="40"/>
      <c r="AT466" s="28"/>
      <c r="AU466" s="34"/>
      <c r="AV466" s="28"/>
      <c r="AW466" s="42"/>
      <c r="AX466" s="34"/>
      <c r="AY466" s="43"/>
      <c r="AZ466" s="34"/>
      <c r="BA466" s="34"/>
      <c r="BB466" s="34"/>
      <c r="BC466" s="43"/>
      <c r="BD466" s="34"/>
      <c r="BE466" s="34"/>
      <c r="BF466" s="43"/>
      <c r="BG466" s="34"/>
      <c r="BH466" s="34"/>
      <c r="BI466" s="120"/>
      <c r="BJ466" s="28">
        <f t="shared" si="208"/>
        <v>720</v>
      </c>
    </row>
    <row r="467" spans="1:62" s="46" customFormat="1" ht="15" x14ac:dyDescent="0.25">
      <c r="A467" s="103">
        <v>449</v>
      </c>
      <c r="B467" s="51" t="s">
        <v>306</v>
      </c>
      <c r="C467" s="21" t="s">
        <v>183</v>
      </c>
      <c r="D467" s="21" t="s">
        <v>88</v>
      </c>
      <c r="E467" s="22">
        <v>16</v>
      </c>
      <c r="F467" s="40">
        <v>24</v>
      </c>
      <c r="G467" s="47">
        <f t="shared" si="225"/>
        <v>40</v>
      </c>
      <c r="H467" s="50">
        <v>16</v>
      </c>
      <c r="I467" s="28">
        <f t="shared" si="222"/>
        <v>289.78750000000002</v>
      </c>
      <c r="J467" s="28">
        <f t="shared" si="224"/>
        <v>4636.6000000000004</v>
      </c>
      <c r="K467" s="41">
        <v>15</v>
      </c>
      <c r="L467" s="34">
        <f t="shared" si="209"/>
        <v>309.10666666666668</v>
      </c>
      <c r="M467" s="28">
        <v>1303.57</v>
      </c>
      <c r="N467" s="42">
        <v>0.25</v>
      </c>
      <c r="O467" s="34">
        <f t="shared" si="210"/>
        <v>403.16916666666668</v>
      </c>
      <c r="P467" s="42">
        <v>1.54</v>
      </c>
      <c r="Q467" s="34">
        <f t="shared" si="211"/>
        <v>2483.5220666666669</v>
      </c>
      <c r="R467" s="34">
        <f t="shared" si="229"/>
        <v>4499.3679000000002</v>
      </c>
      <c r="S467" s="42">
        <v>0.03</v>
      </c>
      <c r="T467" s="34">
        <f t="shared" si="213"/>
        <v>134.98103700000001</v>
      </c>
      <c r="U467" s="34">
        <f t="shared" si="231"/>
        <v>4634.3489370000007</v>
      </c>
      <c r="V467" s="43">
        <v>0</v>
      </c>
      <c r="W467" s="34">
        <v>0</v>
      </c>
      <c r="X467" s="36">
        <f t="shared" si="230"/>
        <v>4634.3489370000007</v>
      </c>
      <c r="Y467" s="36">
        <f t="shared" si="218"/>
        <v>4600</v>
      </c>
      <c r="Z467" s="29">
        <f t="shared" ref="Z467:Z530" si="233">Y467*1.2</f>
        <v>5520</v>
      </c>
      <c r="AA467" s="40">
        <v>24</v>
      </c>
      <c r="AB467" s="28">
        <f>8*2.3</f>
        <v>18.399999999999999</v>
      </c>
      <c r="AC467" s="34"/>
      <c r="AD467" s="34">
        <f>AA467*AB467</f>
        <v>441.59999999999997</v>
      </c>
      <c r="AE467" s="43">
        <v>0.27100000000000002</v>
      </c>
      <c r="AF467" s="34">
        <f>AD467*AE467</f>
        <v>119.67359999999999</v>
      </c>
      <c r="AG467" s="43">
        <v>0</v>
      </c>
      <c r="AH467" s="34">
        <v>0</v>
      </c>
      <c r="AI467" s="34">
        <f>AD467+AF467+AH467</f>
        <v>561.27359999999999</v>
      </c>
      <c r="AJ467" s="34">
        <v>0</v>
      </c>
      <c r="AK467" s="42">
        <v>0.03</v>
      </c>
      <c r="AL467" s="34">
        <f>AI467*AK467</f>
        <v>16.838207999999998</v>
      </c>
      <c r="AM467" s="34">
        <f>AI467+AJ467+AL467</f>
        <v>578.111808</v>
      </c>
      <c r="AN467" s="43">
        <v>0</v>
      </c>
      <c r="AO467" s="34">
        <v>0</v>
      </c>
      <c r="AP467" s="34">
        <f>AM467</f>
        <v>578.111808</v>
      </c>
      <c r="AQ467" s="34">
        <f>MROUND(AP467,100)</f>
        <v>600</v>
      </c>
      <c r="AR467" s="30" t="s">
        <v>59</v>
      </c>
      <c r="AS467" s="40"/>
      <c r="AT467" s="28"/>
      <c r="AU467" s="34"/>
      <c r="AV467" s="34"/>
      <c r="AW467" s="42"/>
      <c r="AX467" s="34"/>
      <c r="AY467" s="43"/>
      <c r="AZ467" s="34"/>
      <c r="BA467" s="34"/>
      <c r="BB467" s="34"/>
      <c r="BC467" s="42"/>
      <c r="BD467" s="34"/>
      <c r="BE467" s="34"/>
      <c r="BF467" s="43"/>
      <c r="BG467" s="34"/>
      <c r="BH467" s="34"/>
      <c r="BI467" s="120"/>
      <c r="BJ467" s="28">
        <f t="shared" ref="BJ467:BJ530" si="234">AQ467*1.2</f>
        <v>720</v>
      </c>
    </row>
    <row r="468" spans="1:62" s="46" customFormat="1" ht="15" x14ac:dyDescent="0.25">
      <c r="A468" s="103">
        <v>450</v>
      </c>
      <c r="B468" s="51" t="s">
        <v>386</v>
      </c>
      <c r="C468" s="21" t="s">
        <v>183</v>
      </c>
      <c r="D468" s="21" t="s">
        <v>88</v>
      </c>
      <c r="E468" s="22">
        <v>40</v>
      </c>
      <c r="F468" s="40">
        <v>8</v>
      </c>
      <c r="G468" s="47">
        <f t="shared" si="225"/>
        <v>48</v>
      </c>
      <c r="H468" s="50">
        <f>E468</f>
        <v>40</v>
      </c>
      <c r="I468" s="28">
        <f t="shared" si="222"/>
        <v>289.78750000000002</v>
      </c>
      <c r="J468" s="28">
        <f t="shared" si="224"/>
        <v>11591.5</v>
      </c>
      <c r="K468" s="41">
        <v>15</v>
      </c>
      <c r="L468" s="34">
        <f t="shared" si="209"/>
        <v>772.76666666666665</v>
      </c>
      <c r="M468" s="28">
        <v>1303.5733333333333</v>
      </c>
      <c r="N468" s="42">
        <v>0.25</v>
      </c>
      <c r="O468" s="34">
        <f t="shared" si="210"/>
        <v>519.08500000000004</v>
      </c>
      <c r="P468" s="42">
        <v>1.54</v>
      </c>
      <c r="Q468" s="34">
        <f t="shared" si="211"/>
        <v>3197.5636000000004</v>
      </c>
      <c r="R468" s="34">
        <f t="shared" si="229"/>
        <v>5792.9886000000006</v>
      </c>
      <c r="S468" s="42">
        <v>0.03</v>
      </c>
      <c r="T468" s="34">
        <f t="shared" si="213"/>
        <v>173.789658</v>
      </c>
      <c r="U468" s="34">
        <f t="shared" si="231"/>
        <v>5966.7782580000003</v>
      </c>
      <c r="V468" s="43">
        <v>0</v>
      </c>
      <c r="W468" s="34">
        <v>0</v>
      </c>
      <c r="X468" s="36">
        <f t="shared" si="230"/>
        <v>5966.7782580000003</v>
      </c>
      <c r="Y468" s="36">
        <f t="shared" si="218"/>
        <v>6000</v>
      </c>
      <c r="Z468" s="29">
        <f t="shared" si="233"/>
        <v>7200</v>
      </c>
      <c r="AA468" s="40">
        <v>8</v>
      </c>
      <c r="AB468" s="28">
        <f t="shared" si="223"/>
        <v>18.399999999999999</v>
      </c>
      <c r="AC468" s="34"/>
      <c r="AD468" s="34">
        <f>AB468*AA468</f>
        <v>147.19999999999999</v>
      </c>
      <c r="AE468" s="43">
        <v>0.27100000000000002</v>
      </c>
      <c r="AF468" s="34">
        <f>AD468*AE468</f>
        <v>39.891199999999998</v>
      </c>
      <c r="AG468" s="43">
        <v>0</v>
      </c>
      <c r="AH468" s="34">
        <f>AD468*AG468</f>
        <v>0</v>
      </c>
      <c r="AI468" s="34">
        <f>AD468+AF468+AH468</f>
        <v>187.09119999999999</v>
      </c>
      <c r="AJ468" s="34">
        <v>0</v>
      </c>
      <c r="AK468" s="42">
        <v>0.03</v>
      </c>
      <c r="AL468" s="34">
        <f>(AI468+AJ468)*AK468</f>
        <v>5.6127359999999991</v>
      </c>
      <c r="AM468" s="34">
        <f>AI468+AJ468+AL468</f>
        <v>192.703936</v>
      </c>
      <c r="AN468" s="43">
        <v>0</v>
      </c>
      <c r="AO468" s="34">
        <f>AM468*AN468</f>
        <v>0</v>
      </c>
      <c r="AP468" s="34">
        <f>AM468+AO468</f>
        <v>192.703936</v>
      </c>
      <c r="AQ468" s="34">
        <f>MROUND(AP468,100)</f>
        <v>200</v>
      </c>
      <c r="AR468" s="57"/>
      <c r="AS468" s="40"/>
      <c r="AT468" s="28"/>
      <c r="AU468" s="34"/>
      <c r="AV468" s="28"/>
      <c r="AW468" s="42"/>
      <c r="AX468" s="34"/>
      <c r="AY468" s="43"/>
      <c r="AZ468" s="34"/>
      <c r="BA468" s="34"/>
      <c r="BB468" s="34"/>
      <c r="BC468" s="43"/>
      <c r="BD468" s="34"/>
      <c r="BE468" s="34"/>
      <c r="BF468" s="43"/>
      <c r="BG468" s="34"/>
      <c r="BH468" s="34"/>
      <c r="BI468" s="120"/>
      <c r="BJ468" s="28">
        <f t="shared" si="234"/>
        <v>240</v>
      </c>
    </row>
    <row r="469" spans="1:62" s="46" customFormat="1" ht="15" x14ac:dyDescent="0.25">
      <c r="A469" s="103">
        <v>451</v>
      </c>
      <c r="B469" s="51" t="s">
        <v>406</v>
      </c>
      <c r="C469" s="21" t="s">
        <v>183</v>
      </c>
      <c r="D469" s="21" t="s">
        <v>88</v>
      </c>
      <c r="E469" s="22">
        <v>20</v>
      </c>
      <c r="F469" s="40">
        <v>12</v>
      </c>
      <c r="G469" s="47">
        <f t="shared" si="225"/>
        <v>32</v>
      </c>
      <c r="H469" s="50">
        <v>20</v>
      </c>
      <c r="I469" s="28">
        <f t="shared" si="222"/>
        <v>289.78750000000002</v>
      </c>
      <c r="J469" s="28">
        <f t="shared" si="224"/>
        <v>5795.75</v>
      </c>
      <c r="K469" s="41">
        <v>15</v>
      </c>
      <c r="L469" s="34">
        <f t="shared" si="209"/>
        <v>386.38333333333333</v>
      </c>
      <c r="M469" s="28">
        <v>1303.57</v>
      </c>
      <c r="N469" s="42">
        <v>0.25</v>
      </c>
      <c r="O469" s="34">
        <f t="shared" si="210"/>
        <v>422.48833333333334</v>
      </c>
      <c r="P469" s="42">
        <v>1.54</v>
      </c>
      <c r="Q469" s="34">
        <f t="shared" si="211"/>
        <v>2602.5281333333332</v>
      </c>
      <c r="R469" s="34">
        <f t="shared" si="229"/>
        <v>4714.9697999999999</v>
      </c>
      <c r="S469" s="42">
        <v>0.03</v>
      </c>
      <c r="T469" s="34">
        <f t="shared" si="213"/>
        <v>141.449094</v>
      </c>
      <c r="U469" s="34">
        <f t="shared" si="231"/>
        <v>4856.4188939999995</v>
      </c>
      <c r="V469" s="43">
        <v>0</v>
      </c>
      <c r="W469" s="34">
        <v>0</v>
      </c>
      <c r="X469" s="36">
        <f t="shared" si="230"/>
        <v>4856.4188939999995</v>
      </c>
      <c r="Y469" s="36">
        <f t="shared" si="218"/>
        <v>4900</v>
      </c>
      <c r="Z469" s="29">
        <f t="shared" si="233"/>
        <v>5880</v>
      </c>
      <c r="AA469" s="40">
        <v>12</v>
      </c>
      <c r="AB469" s="28">
        <f t="shared" si="223"/>
        <v>18.399999999999999</v>
      </c>
      <c r="AC469" s="34"/>
      <c r="AD469" s="34">
        <f>AB469*AA469</f>
        <v>220.79999999999998</v>
      </c>
      <c r="AE469" s="43">
        <v>0.27100000000000002</v>
      </c>
      <c r="AF469" s="34">
        <f>AD469*AE469</f>
        <v>59.836799999999997</v>
      </c>
      <c r="AG469" s="43">
        <v>0</v>
      </c>
      <c r="AH469" s="34">
        <f>AD469*AG469</f>
        <v>0</v>
      </c>
      <c r="AI469" s="34">
        <f>AD469+AF469+AH469</f>
        <v>280.63679999999999</v>
      </c>
      <c r="AJ469" s="34">
        <v>0</v>
      </c>
      <c r="AK469" s="42">
        <v>0.03</v>
      </c>
      <c r="AL469" s="34">
        <f>(AI469+AJ469)*AK469</f>
        <v>8.419103999999999</v>
      </c>
      <c r="AM469" s="34">
        <f>AI469+AJ469+AL469</f>
        <v>289.055904</v>
      </c>
      <c r="AN469" s="43">
        <v>0</v>
      </c>
      <c r="AO469" s="34">
        <f>AM469*AN469</f>
        <v>0</v>
      </c>
      <c r="AP469" s="34">
        <f>AM469+AO469</f>
        <v>289.055904</v>
      </c>
      <c r="AQ469" s="34">
        <f>MROUND(AP469,100)</f>
        <v>300</v>
      </c>
      <c r="AR469" s="57"/>
      <c r="AS469" s="40"/>
      <c r="AT469" s="28"/>
      <c r="AU469" s="34"/>
      <c r="AV469" s="28"/>
      <c r="AW469" s="42"/>
      <c r="AX469" s="34"/>
      <c r="AY469" s="43"/>
      <c r="AZ469" s="34"/>
      <c r="BA469" s="34"/>
      <c r="BB469" s="34"/>
      <c r="BC469" s="43"/>
      <c r="BD469" s="34"/>
      <c r="BE469" s="34"/>
      <c r="BF469" s="43"/>
      <c r="BG469" s="34"/>
      <c r="BH469" s="34"/>
      <c r="BI469" s="120"/>
      <c r="BJ469" s="28">
        <f t="shared" si="234"/>
        <v>360</v>
      </c>
    </row>
    <row r="470" spans="1:62" s="46" customFormat="1" ht="25.5" x14ac:dyDescent="0.25">
      <c r="A470" s="103">
        <v>452</v>
      </c>
      <c r="B470" s="51" t="s">
        <v>357</v>
      </c>
      <c r="C470" s="21" t="s">
        <v>183</v>
      </c>
      <c r="D470" s="21" t="s">
        <v>88</v>
      </c>
      <c r="E470" s="66">
        <v>8</v>
      </c>
      <c r="F470" s="40">
        <v>21</v>
      </c>
      <c r="G470" s="47">
        <f t="shared" si="225"/>
        <v>29</v>
      </c>
      <c r="H470" s="50">
        <f>E470</f>
        <v>8</v>
      </c>
      <c r="I470" s="28">
        <f t="shared" si="222"/>
        <v>289.78750000000002</v>
      </c>
      <c r="J470" s="28">
        <f t="shared" si="224"/>
        <v>2318.3000000000002</v>
      </c>
      <c r="K470" s="41">
        <v>15</v>
      </c>
      <c r="L470" s="34">
        <f t="shared" si="209"/>
        <v>154.55333333333334</v>
      </c>
      <c r="M470" s="28">
        <v>1303.5733333333333</v>
      </c>
      <c r="N470" s="42">
        <v>0.25</v>
      </c>
      <c r="O470" s="34">
        <f t="shared" si="210"/>
        <v>364.53166666666664</v>
      </c>
      <c r="P470" s="42">
        <v>1.54</v>
      </c>
      <c r="Q470" s="34">
        <f t="shared" si="211"/>
        <v>2245.5150666666664</v>
      </c>
      <c r="R470" s="34">
        <f t="shared" si="229"/>
        <v>4068.1733999999997</v>
      </c>
      <c r="S470" s="42">
        <v>0.03</v>
      </c>
      <c r="T470" s="34">
        <f t="shared" si="213"/>
        <v>122.04520199999999</v>
      </c>
      <c r="U470" s="34">
        <f t="shared" si="231"/>
        <v>4190.2186019999999</v>
      </c>
      <c r="V470" s="43">
        <v>0</v>
      </c>
      <c r="W470" s="34">
        <v>0</v>
      </c>
      <c r="X470" s="36">
        <f t="shared" si="230"/>
        <v>4190.2186019999999</v>
      </c>
      <c r="Y470" s="36">
        <f t="shared" si="218"/>
        <v>4200</v>
      </c>
      <c r="Z470" s="29">
        <f t="shared" si="233"/>
        <v>5040</v>
      </c>
      <c r="AA470" s="40">
        <v>21</v>
      </c>
      <c r="AB470" s="28">
        <f t="shared" si="223"/>
        <v>18.399999999999999</v>
      </c>
      <c r="AC470" s="34"/>
      <c r="AD470" s="34">
        <f>AB470*AA470</f>
        <v>386.4</v>
      </c>
      <c r="AE470" s="43">
        <v>0.27100000000000002</v>
      </c>
      <c r="AF470" s="34">
        <f t="shared" ref="AF470:AF488" si="235">AD470*AE470</f>
        <v>104.7144</v>
      </c>
      <c r="AG470" s="43">
        <v>0</v>
      </c>
      <c r="AH470" s="34">
        <f>AD470*AG470</f>
        <v>0</v>
      </c>
      <c r="AI470" s="34">
        <f t="shared" ref="AI470:AI488" si="236">AD470+AF470+AH470</f>
        <v>491.11439999999999</v>
      </c>
      <c r="AJ470" s="34">
        <v>0</v>
      </c>
      <c r="AK470" s="42">
        <v>0.03</v>
      </c>
      <c r="AL470" s="34">
        <f>(AI470+AJ470)*AK470</f>
        <v>14.733431999999999</v>
      </c>
      <c r="AM470" s="34">
        <f t="shared" ref="AM470:AM488" si="237">AI470+AJ470+AL470</f>
        <v>505.84783199999998</v>
      </c>
      <c r="AN470" s="43">
        <v>0</v>
      </c>
      <c r="AO470" s="34">
        <f>AM470*AN470</f>
        <v>0</v>
      </c>
      <c r="AP470" s="34">
        <f>AM470+AO470</f>
        <v>505.84783199999998</v>
      </c>
      <c r="AQ470" s="34">
        <f t="shared" ref="AQ470:AQ488" si="238">MROUND(AP470,100)</f>
        <v>500</v>
      </c>
      <c r="AR470" s="57"/>
      <c r="AS470" s="40"/>
      <c r="AT470" s="28">
        <f>(323.2*0.67)+(96.5*2.3*0.33)</f>
        <v>289.78750000000002</v>
      </c>
      <c r="AU470" s="34"/>
      <c r="AV470" s="28">
        <f t="shared" ref="AV470" si="239">(AT470*AS470)/15</f>
        <v>0</v>
      </c>
      <c r="AW470" s="42">
        <v>0.25</v>
      </c>
      <c r="AX470" s="34">
        <f t="shared" ref="AX470" si="240">AV470*AW470</f>
        <v>0</v>
      </c>
      <c r="AY470" s="43">
        <v>0</v>
      </c>
      <c r="AZ470" s="34">
        <f t="shared" ref="AZ470" si="241">AV470*AY470</f>
        <v>0</v>
      </c>
      <c r="BA470" s="34">
        <f t="shared" ref="BA470" si="242">AV470+AX470+AZ470</f>
        <v>0</v>
      </c>
      <c r="BB470" s="34">
        <v>0</v>
      </c>
      <c r="BC470" s="43">
        <v>0.03</v>
      </c>
      <c r="BD470" s="34">
        <f t="shared" ref="BD470" si="243">(BA470+BB470)*BC470</f>
        <v>0</v>
      </c>
      <c r="BE470" s="34">
        <f t="shared" ref="BE470" si="244">BA470+BB470+BD470</f>
        <v>0</v>
      </c>
      <c r="BF470" s="43">
        <v>0</v>
      </c>
      <c r="BG470" s="34">
        <f t="shared" ref="BG470" si="245">BE470*BF470</f>
        <v>0</v>
      </c>
      <c r="BH470" s="34">
        <f t="shared" ref="BH470" si="246">BE470+BG470</f>
        <v>0</v>
      </c>
      <c r="BI470" s="120"/>
      <c r="BJ470" s="28">
        <f t="shared" si="234"/>
        <v>600</v>
      </c>
    </row>
    <row r="471" spans="1:62" s="46" customFormat="1" ht="25.5" x14ac:dyDescent="0.25">
      <c r="A471" s="103">
        <v>453</v>
      </c>
      <c r="B471" s="51" t="s">
        <v>397</v>
      </c>
      <c r="C471" s="21" t="s">
        <v>183</v>
      </c>
      <c r="D471" s="21" t="s">
        <v>88</v>
      </c>
      <c r="E471" s="22">
        <v>24</v>
      </c>
      <c r="F471" s="40">
        <v>12</v>
      </c>
      <c r="G471" s="47">
        <f t="shared" si="225"/>
        <v>36</v>
      </c>
      <c r="H471" s="50">
        <f>E471</f>
        <v>24</v>
      </c>
      <c r="I471" s="28">
        <f t="shared" si="222"/>
        <v>289.78750000000002</v>
      </c>
      <c r="J471" s="28">
        <f t="shared" si="224"/>
        <v>6954.9000000000005</v>
      </c>
      <c r="K471" s="41">
        <v>15</v>
      </c>
      <c r="L471" s="34">
        <f t="shared" si="209"/>
        <v>463.66</v>
      </c>
      <c r="M471" s="28">
        <v>1303.57</v>
      </c>
      <c r="N471" s="42">
        <v>0.25</v>
      </c>
      <c r="O471" s="34">
        <f t="shared" si="210"/>
        <v>441.8075</v>
      </c>
      <c r="P471" s="42">
        <v>1.54</v>
      </c>
      <c r="Q471" s="34">
        <f t="shared" si="211"/>
        <v>2721.5342000000001</v>
      </c>
      <c r="R471" s="34">
        <f t="shared" si="229"/>
        <v>4930.5717000000004</v>
      </c>
      <c r="S471" s="42">
        <v>0.03</v>
      </c>
      <c r="T471" s="34">
        <f t="shared" si="213"/>
        <v>147.91715100000002</v>
      </c>
      <c r="U471" s="34">
        <f t="shared" si="231"/>
        <v>5078.4888510000001</v>
      </c>
      <c r="V471" s="43">
        <v>0</v>
      </c>
      <c r="W471" s="34">
        <v>0</v>
      </c>
      <c r="X471" s="36">
        <f t="shared" si="230"/>
        <v>5078.4888510000001</v>
      </c>
      <c r="Y471" s="36">
        <f t="shared" si="218"/>
        <v>5100</v>
      </c>
      <c r="Z471" s="29">
        <f t="shared" si="233"/>
        <v>6120</v>
      </c>
      <c r="AA471" s="40">
        <v>12</v>
      </c>
      <c r="AB471" s="28">
        <f t="shared" si="223"/>
        <v>18.399999999999999</v>
      </c>
      <c r="AC471" s="34"/>
      <c r="AD471" s="34">
        <f>AA471*AB471</f>
        <v>220.79999999999998</v>
      </c>
      <c r="AE471" s="43">
        <v>0.27100000000000002</v>
      </c>
      <c r="AF471" s="34">
        <f t="shared" si="235"/>
        <v>59.836799999999997</v>
      </c>
      <c r="AG471" s="43">
        <v>0</v>
      </c>
      <c r="AH471" s="34">
        <v>0</v>
      </c>
      <c r="AI471" s="34">
        <f t="shared" si="236"/>
        <v>280.63679999999999</v>
      </c>
      <c r="AJ471" s="34">
        <v>0</v>
      </c>
      <c r="AK471" s="42">
        <v>0.03</v>
      </c>
      <c r="AL471" s="34">
        <f>AI471*AK471</f>
        <v>8.419103999999999</v>
      </c>
      <c r="AM471" s="34">
        <f t="shared" si="237"/>
        <v>289.055904</v>
      </c>
      <c r="AN471" s="43">
        <v>0</v>
      </c>
      <c r="AO471" s="34">
        <v>0</v>
      </c>
      <c r="AP471" s="34">
        <f>AM471</f>
        <v>289.055904</v>
      </c>
      <c r="AQ471" s="34">
        <f t="shared" si="238"/>
        <v>300</v>
      </c>
      <c r="AR471" s="30" t="s">
        <v>59</v>
      </c>
      <c r="AS471" s="23"/>
      <c r="AT471" s="28"/>
      <c r="AU471" s="34"/>
      <c r="AV471" s="34"/>
      <c r="AW471" s="42"/>
      <c r="AX471" s="34"/>
      <c r="AY471" s="43"/>
      <c r="AZ471" s="34"/>
      <c r="BA471" s="34"/>
      <c r="BB471" s="34"/>
      <c r="BC471" s="42"/>
      <c r="BD471" s="34"/>
      <c r="BE471" s="34"/>
      <c r="BF471" s="43"/>
      <c r="BG471" s="34"/>
      <c r="BH471" s="34"/>
      <c r="BI471" s="120"/>
      <c r="BJ471" s="28">
        <f t="shared" si="234"/>
        <v>360</v>
      </c>
    </row>
    <row r="472" spans="1:62" s="46" customFormat="1" ht="15" x14ac:dyDescent="0.25">
      <c r="A472" s="103">
        <v>454</v>
      </c>
      <c r="B472" s="51" t="s">
        <v>398</v>
      </c>
      <c r="C472" s="21" t="s">
        <v>183</v>
      </c>
      <c r="D472" s="21" t="s">
        <v>88</v>
      </c>
      <c r="E472" s="22">
        <v>24</v>
      </c>
      <c r="F472" s="40">
        <v>12</v>
      </c>
      <c r="G472" s="47">
        <f t="shared" si="225"/>
        <v>36</v>
      </c>
      <c r="H472" s="50">
        <v>24</v>
      </c>
      <c r="I472" s="28">
        <f t="shared" si="222"/>
        <v>289.78750000000002</v>
      </c>
      <c r="J472" s="28">
        <f t="shared" si="224"/>
        <v>6954.9000000000005</v>
      </c>
      <c r="K472" s="41">
        <v>15</v>
      </c>
      <c r="L472" s="34">
        <f t="shared" si="209"/>
        <v>463.66</v>
      </c>
      <c r="M472" s="28">
        <v>1303.57</v>
      </c>
      <c r="N472" s="42">
        <v>0.25</v>
      </c>
      <c r="O472" s="34">
        <f t="shared" si="210"/>
        <v>441.8075</v>
      </c>
      <c r="P472" s="42">
        <v>1.54</v>
      </c>
      <c r="Q472" s="34">
        <f t="shared" si="211"/>
        <v>2721.5342000000001</v>
      </c>
      <c r="R472" s="34">
        <f t="shared" si="229"/>
        <v>4930.5717000000004</v>
      </c>
      <c r="S472" s="42">
        <v>0.03</v>
      </c>
      <c r="T472" s="34">
        <f t="shared" si="213"/>
        <v>147.91715100000002</v>
      </c>
      <c r="U472" s="34">
        <f t="shared" si="231"/>
        <v>5078.4888510000001</v>
      </c>
      <c r="V472" s="43">
        <v>0</v>
      </c>
      <c r="W472" s="34">
        <v>0</v>
      </c>
      <c r="X472" s="36">
        <f t="shared" si="230"/>
        <v>5078.4888510000001</v>
      </c>
      <c r="Y472" s="36">
        <f t="shared" si="218"/>
        <v>5100</v>
      </c>
      <c r="Z472" s="29">
        <f t="shared" si="233"/>
        <v>6120</v>
      </c>
      <c r="AA472" s="40">
        <v>12</v>
      </c>
      <c r="AB472" s="28">
        <f t="shared" si="223"/>
        <v>18.399999999999999</v>
      </c>
      <c r="AC472" s="34"/>
      <c r="AD472" s="34">
        <f t="shared" ref="AD472:AD485" si="247">AB472*AA472</f>
        <v>220.79999999999998</v>
      </c>
      <c r="AE472" s="43">
        <v>0.27100000000000002</v>
      </c>
      <c r="AF472" s="34">
        <f t="shared" si="235"/>
        <v>59.836799999999997</v>
      </c>
      <c r="AG472" s="43">
        <v>0</v>
      </c>
      <c r="AH472" s="34">
        <f t="shared" ref="AH472:AH485" si="248">AD472*AG472</f>
        <v>0</v>
      </c>
      <c r="AI472" s="34">
        <f t="shared" si="236"/>
        <v>280.63679999999999</v>
      </c>
      <c r="AJ472" s="34">
        <v>0</v>
      </c>
      <c r="AK472" s="42">
        <v>0.03</v>
      </c>
      <c r="AL472" s="34">
        <f t="shared" ref="AL472:AL477" si="249">(AI472+AJ472)*AK472</f>
        <v>8.419103999999999</v>
      </c>
      <c r="AM472" s="34">
        <f t="shared" si="237"/>
        <v>289.055904</v>
      </c>
      <c r="AN472" s="43">
        <v>0</v>
      </c>
      <c r="AO472" s="34">
        <f t="shared" ref="AO472:AO485" si="250">AM472*AN472</f>
        <v>0</v>
      </c>
      <c r="AP472" s="34">
        <f t="shared" ref="AP472:AP485" si="251">AM472+AO472</f>
        <v>289.055904</v>
      </c>
      <c r="AQ472" s="34">
        <f t="shared" si="238"/>
        <v>300</v>
      </c>
      <c r="AR472" s="30"/>
      <c r="AS472" s="40"/>
      <c r="AT472" s="28"/>
      <c r="AU472" s="34"/>
      <c r="AV472" s="34"/>
      <c r="AW472" s="42"/>
      <c r="AX472" s="34"/>
      <c r="AY472" s="43"/>
      <c r="AZ472" s="34"/>
      <c r="BA472" s="34"/>
      <c r="BB472" s="34"/>
      <c r="BC472" s="42"/>
      <c r="BD472" s="34"/>
      <c r="BE472" s="34"/>
      <c r="BF472" s="43"/>
      <c r="BG472" s="34"/>
      <c r="BH472" s="34"/>
      <c r="BI472" s="120"/>
      <c r="BJ472" s="28">
        <f t="shared" si="234"/>
        <v>360</v>
      </c>
    </row>
    <row r="473" spans="1:62" s="46" customFormat="1" ht="38.25" x14ac:dyDescent="0.25">
      <c r="A473" s="103">
        <v>455</v>
      </c>
      <c r="B473" s="51" t="s">
        <v>222</v>
      </c>
      <c r="C473" s="21" t="s">
        <v>183</v>
      </c>
      <c r="D473" s="21" t="s">
        <v>88</v>
      </c>
      <c r="E473" s="22">
        <v>25</v>
      </c>
      <c r="F473" s="23">
        <v>6</v>
      </c>
      <c r="G473" s="47">
        <f t="shared" si="225"/>
        <v>31</v>
      </c>
      <c r="H473" s="50">
        <f t="shared" ref="H473:H484" si="252">E473</f>
        <v>25</v>
      </c>
      <c r="I473" s="28">
        <f t="shared" si="222"/>
        <v>289.78750000000002</v>
      </c>
      <c r="J473" s="28">
        <f t="shared" si="224"/>
        <v>7244.6875000000009</v>
      </c>
      <c r="K473" s="41">
        <v>15</v>
      </c>
      <c r="L473" s="34">
        <f t="shared" si="209"/>
        <v>482.97916666666674</v>
      </c>
      <c r="M473" s="28">
        <v>1303.57</v>
      </c>
      <c r="N473" s="42">
        <v>0.25</v>
      </c>
      <c r="O473" s="34">
        <f t="shared" si="210"/>
        <v>446.63729166666667</v>
      </c>
      <c r="P473" s="42">
        <v>1.54</v>
      </c>
      <c r="Q473" s="34">
        <f t="shared" si="211"/>
        <v>2751.2857166666668</v>
      </c>
      <c r="R473" s="34">
        <f t="shared" si="229"/>
        <v>4984.4721750000008</v>
      </c>
      <c r="S473" s="42">
        <v>0.03</v>
      </c>
      <c r="T473" s="34">
        <f t="shared" si="213"/>
        <v>149.53416525000003</v>
      </c>
      <c r="U473" s="34">
        <f t="shared" si="231"/>
        <v>5134.0063402500009</v>
      </c>
      <c r="V473" s="43">
        <v>0</v>
      </c>
      <c r="W473" s="34">
        <f t="shared" ref="W473:W483" si="253">U473*V473</f>
        <v>0</v>
      </c>
      <c r="X473" s="36">
        <f t="shared" si="230"/>
        <v>5134.0063402500009</v>
      </c>
      <c r="Y473" s="36">
        <f t="shared" si="218"/>
        <v>5100</v>
      </c>
      <c r="Z473" s="29">
        <f t="shared" si="233"/>
        <v>6120</v>
      </c>
      <c r="AA473" s="23">
        <v>6</v>
      </c>
      <c r="AB473" s="28">
        <f t="shared" si="223"/>
        <v>18.399999999999999</v>
      </c>
      <c r="AC473" s="34"/>
      <c r="AD473" s="34">
        <f t="shared" si="247"/>
        <v>110.39999999999999</v>
      </c>
      <c r="AE473" s="43">
        <v>0.27100000000000002</v>
      </c>
      <c r="AF473" s="34">
        <f t="shared" si="235"/>
        <v>29.918399999999998</v>
      </c>
      <c r="AG473" s="43">
        <v>0</v>
      </c>
      <c r="AH473" s="34">
        <f t="shared" si="248"/>
        <v>0</v>
      </c>
      <c r="AI473" s="34">
        <f t="shared" si="236"/>
        <v>140.3184</v>
      </c>
      <c r="AJ473" s="34">
        <v>0</v>
      </c>
      <c r="AK473" s="42">
        <v>0.03</v>
      </c>
      <c r="AL473" s="34">
        <f t="shared" si="249"/>
        <v>4.2095519999999995</v>
      </c>
      <c r="AM473" s="34">
        <f t="shared" si="237"/>
        <v>144.527952</v>
      </c>
      <c r="AN473" s="43">
        <v>0</v>
      </c>
      <c r="AO473" s="34">
        <f t="shared" si="250"/>
        <v>0</v>
      </c>
      <c r="AP473" s="34">
        <f t="shared" si="251"/>
        <v>144.527952</v>
      </c>
      <c r="AQ473" s="34">
        <f t="shared" si="238"/>
        <v>100</v>
      </c>
      <c r="AR473" s="30" t="s">
        <v>59</v>
      </c>
      <c r="AS473" s="23"/>
      <c r="AT473" s="28"/>
      <c r="AU473" s="34"/>
      <c r="AV473" s="34"/>
      <c r="AW473" s="42"/>
      <c r="AX473" s="34"/>
      <c r="AY473" s="43"/>
      <c r="AZ473" s="34"/>
      <c r="BA473" s="34"/>
      <c r="BB473" s="34"/>
      <c r="BC473" s="42"/>
      <c r="BD473" s="34"/>
      <c r="BE473" s="34"/>
      <c r="BF473" s="43"/>
      <c r="BG473" s="34"/>
      <c r="BH473" s="34"/>
      <c r="BI473" s="120"/>
      <c r="BJ473" s="28">
        <f t="shared" si="234"/>
        <v>120</v>
      </c>
    </row>
    <row r="474" spans="1:62" s="46" customFormat="1" ht="15" x14ac:dyDescent="0.25">
      <c r="A474" s="103">
        <v>456</v>
      </c>
      <c r="B474" s="51" t="s">
        <v>228</v>
      </c>
      <c r="C474" s="21" t="s">
        <v>183</v>
      </c>
      <c r="D474" s="21" t="s">
        <v>88</v>
      </c>
      <c r="E474" s="21">
        <v>132</v>
      </c>
      <c r="F474" s="23">
        <v>88</v>
      </c>
      <c r="G474" s="47">
        <f t="shared" si="225"/>
        <v>220</v>
      </c>
      <c r="H474" s="50">
        <f t="shared" si="252"/>
        <v>132</v>
      </c>
      <c r="I474" s="28">
        <f t="shared" si="222"/>
        <v>289.78750000000002</v>
      </c>
      <c r="J474" s="28">
        <f t="shared" si="224"/>
        <v>38251.950000000004</v>
      </c>
      <c r="K474" s="41">
        <v>15</v>
      </c>
      <c r="L474" s="34">
        <f t="shared" si="209"/>
        <v>2550.13</v>
      </c>
      <c r="M474" s="28">
        <v>1303.57</v>
      </c>
      <c r="N474" s="42">
        <v>0.25</v>
      </c>
      <c r="O474" s="34">
        <f t="shared" si="210"/>
        <v>963.42499999999995</v>
      </c>
      <c r="P474" s="42">
        <v>1.54</v>
      </c>
      <c r="Q474" s="34">
        <f t="shared" si="211"/>
        <v>5934.6979999999994</v>
      </c>
      <c r="R474" s="34">
        <f t="shared" si="229"/>
        <v>10751.823</v>
      </c>
      <c r="S474" s="42">
        <v>0.03</v>
      </c>
      <c r="T474" s="34">
        <f t="shared" si="213"/>
        <v>322.55468999999999</v>
      </c>
      <c r="U474" s="34">
        <f t="shared" si="231"/>
        <v>11074.377690000001</v>
      </c>
      <c r="V474" s="43">
        <v>0</v>
      </c>
      <c r="W474" s="34">
        <f t="shared" si="253"/>
        <v>0</v>
      </c>
      <c r="X474" s="36">
        <f t="shared" si="230"/>
        <v>11074.377690000001</v>
      </c>
      <c r="Y474" s="36">
        <f t="shared" si="218"/>
        <v>11100</v>
      </c>
      <c r="Z474" s="29">
        <f t="shared" si="233"/>
        <v>13320</v>
      </c>
      <c r="AA474" s="23">
        <v>88</v>
      </c>
      <c r="AB474" s="28">
        <f t="shared" si="223"/>
        <v>18.399999999999999</v>
      </c>
      <c r="AC474" s="34"/>
      <c r="AD474" s="34">
        <f t="shared" si="247"/>
        <v>1619.1999999999998</v>
      </c>
      <c r="AE474" s="43">
        <v>0.27100000000000002</v>
      </c>
      <c r="AF474" s="34">
        <f t="shared" si="235"/>
        <v>438.8032</v>
      </c>
      <c r="AG474" s="43">
        <v>0</v>
      </c>
      <c r="AH474" s="34">
        <f t="shared" si="248"/>
        <v>0</v>
      </c>
      <c r="AI474" s="34">
        <f t="shared" si="236"/>
        <v>2058.0031999999997</v>
      </c>
      <c r="AJ474" s="34">
        <v>0</v>
      </c>
      <c r="AK474" s="42">
        <v>0.03</v>
      </c>
      <c r="AL474" s="34">
        <f t="shared" si="249"/>
        <v>61.740095999999987</v>
      </c>
      <c r="AM474" s="34">
        <f t="shared" si="237"/>
        <v>2119.7432959999996</v>
      </c>
      <c r="AN474" s="43">
        <v>0</v>
      </c>
      <c r="AO474" s="34">
        <f t="shared" si="250"/>
        <v>0</v>
      </c>
      <c r="AP474" s="34">
        <f t="shared" si="251"/>
        <v>2119.7432959999996</v>
      </c>
      <c r="AQ474" s="34">
        <f t="shared" si="238"/>
        <v>2100</v>
      </c>
      <c r="AR474" s="30" t="s">
        <v>59</v>
      </c>
      <c r="AS474" s="23"/>
      <c r="AT474" s="28"/>
      <c r="AU474" s="34"/>
      <c r="AV474" s="34"/>
      <c r="AW474" s="42"/>
      <c r="AX474" s="34"/>
      <c r="AY474" s="43"/>
      <c r="AZ474" s="34"/>
      <c r="BA474" s="34"/>
      <c r="BB474" s="34"/>
      <c r="BC474" s="42"/>
      <c r="BD474" s="34"/>
      <c r="BE474" s="34"/>
      <c r="BF474" s="43"/>
      <c r="BG474" s="34"/>
      <c r="BH474" s="34"/>
      <c r="BI474" s="120"/>
      <c r="BJ474" s="28">
        <f t="shared" si="234"/>
        <v>2520</v>
      </c>
    </row>
    <row r="475" spans="1:62" s="46" customFormat="1" ht="15" x14ac:dyDescent="0.25">
      <c r="A475" s="103">
        <v>457</v>
      </c>
      <c r="B475" s="51" t="s">
        <v>264</v>
      </c>
      <c r="C475" s="21" t="s">
        <v>183</v>
      </c>
      <c r="D475" s="21" t="s">
        <v>88</v>
      </c>
      <c r="E475" s="21">
        <v>50</v>
      </c>
      <c r="F475" s="23">
        <v>32</v>
      </c>
      <c r="G475" s="47">
        <f t="shared" si="225"/>
        <v>82</v>
      </c>
      <c r="H475" s="50">
        <f t="shared" si="252"/>
        <v>50</v>
      </c>
      <c r="I475" s="28">
        <f t="shared" si="222"/>
        <v>289.78750000000002</v>
      </c>
      <c r="J475" s="28">
        <f t="shared" si="224"/>
        <v>14489.375000000002</v>
      </c>
      <c r="K475" s="41">
        <v>15</v>
      </c>
      <c r="L475" s="34">
        <f t="shared" si="209"/>
        <v>965.95833333333348</v>
      </c>
      <c r="M475" s="28">
        <v>1303.57</v>
      </c>
      <c r="N475" s="42">
        <v>0.25</v>
      </c>
      <c r="O475" s="34">
        <f t="shared" si="210"/>
        <v>567.38208333333341</v>
      </c>
      <c r="P475" s="42">
        <v>1.54</v>
      </c>
      <c r="Q475" s="34">
        <f t="shared" si="211"/>
        <v>3495.0736333333339</v>
      </c>
      <c r="R475" s="34">
        <f t="shared" si="229"/>
        <v>6331.9840500000009</v>
      </c>
      <c r="S475" s="42">
        <v>0.03</v>
      </c>
      <c r="T475" s="34">
        <f t="shared" si="213"/>
        <v>189.95952150000002</v>
      </c>
      <c r="U475" s="34">
        <f t="shared" si="231"/>
        <v>6521.9435715000009</v>
      </c>
      <c r="V475" s="43">
        <v>0</v>
      </c>
      <c r="W475" s="34">
        <f t="shared" si="253"/>
        <v>0</v>
      </c>
      <c r="X475" s="36">
        <f t="shared" si="230"/>
        <v>6521.9435715000009</v>
      </c>
      <c r="Y475" s="36">
        <f t="shared" si="218"/>
        <v>6500</v>
      </c>
      <c r="Z475" s="29">
        <f t="shared" si="233"/>
        <v>7800</v>
      </c>
      <c r="AA475" s="23">
        <v>32</v>
      </c>
      <c r="AB475" s="28">
        <f t="shared" si="223"/>
        <v>18.399999999999999</v>
      </c>
      <c r="AC475" s="34"/>
      <c r="AD475" s="34">
        <f t="shared" si="247"/>
        <v>588.79999999999995</v>
      </c>
      <c r="AE475" s="43">
        <v>0.27100000000000002</v>
      </c>
      <c r="AF475" s="34">
        <f t="shared" si="235"/>
        <v>159.56479999999999</v>
      </c>
      <c r="AG475" s="43">
        <v>0</v>
      </c>
      <c r="AH475" s="34">
        <f t="shared" si="248"/>
        <v>0</v>
      </c>
      <c r="AI475" s="34">
        <f t="shared" si="236"/>
        <v>748.36479999999995</v>
      </c>
      <c r="AJ475" s="34">
        <v>0</v>
      </c>
      <c r="AK475" s="42">
        <v>0.03</v>
      </c>
      <c r="AL475" s="34">
        <f t="shared" si="249"/>
        <v>22.450943999999996</v>
      </c>
      <c r="AM475" s="34">
        <f t="shared" si="237"/>
        <v>770.815744</v>
      </c>
      <c r="AN475" s="43">
        <v>0</v>
      </c>
      <c r="AO475" s="34">
        <f t="shared" si="250"/>
        <v>0</v>
      </c>
      <c r="AP475" s="34">
        <f t="shared" si="251"/>
        <v>770.815744</v>
      </c>
      <c r="AQ475" s="34">
        <f t="shared" si="238"/>
        <v>800</v>
      </c>
      <c r="AR475" s="30" t="s">
        <v>59</v>
      </c>
      <c r="AS475" s="23"/>
      <c r="AT475" s="28"/>
      <c r="AU475" s="34"/>
      <c r="AV475" s="34"/>
      <c r="AW475" s="42"/>
      <c r="AX475" s="34"/>
      <c r="AY475" s="43"/>
      <c r="AZ475" s="34"/>
      <c r="BA475" s="34"/>
      <c r="BB475" s="34"/>
      <c r="BC475" s="42"/>
      <c r="BD475" s="34"/>
      <c r="BE475" s="34"/>
      <c r="BF475" s="43"/>
      <c r="BG475" s="34"/>
      <c r="BH475" s="34"/>
      <c r="BI475" s="120"/>
      <c r="BJ475" s="28">
        <f t="shared" si="234"/>
        <v>960</v>
      </c>
    </row>
    <row r="476" spans="1:62" s="46" customFormat="1" ht="15" x14ac:dyDescent="0.25">
      <c r="A476" s="103">
        <v>458</v>
      </c>
      <c r="B476" s="51" t="s">
        <v>265</v>
      </c>
      <c r="C476" s="21" t="s">
        <v>183</v>
      </c>
      <c r="D476" s="21" t="s">
        <v>104</v>
      </c>
      <c r="E476" s="22">
        <v>48</v>
      </c>
      <c r="F476" s="40">
        <v>72</v>
      </c>
      <c r="G476" s="47">
        <f t="shared" si="225"/>
        <v>120</v>
      </c>
      <c r="H476" s="50">
        <f t="shared" si="252"/>
        <v>48</v>
      </c>
      <c r="I476" s="28">
        <f t="shared" si="222"/>
        <v>289.78750000000002</v>
      </c>
      <c r="J476" s="28">
        <f t="shared" si="224"/>
        <v>13909.800000000001</v>
      </c>
      <c r="K476" s="41">
        <v>15</v>
      </c>
      <c r="L476" s="34">
        <f t="shared" si="209"/>
        <v>927.32</v>
      </c>
      <c r="M476" s="28">
        <v>1303.57</v>
      </c>
      <c r="N476" s="42">
        <v>0.25</v>
      </c>
      <c r="O476" s="34">
        <f t="shared" si="210"/>
        <v>557.72249999999997</v>
      </c>
      <c r="P476" s="42">
        <v>1.54</v>
      </c>
      <c r="Q476" s="34">
        <f t="shared" si="211"/>
        <v>3435.5706</v>
      </c>
      <c r="R476" s="34">
        <f t="shared" si="229"/>
        <v>6224.1831000000002</v>
      </c>
      <c r="S476" s="42">
        <v>0.03</v>
      </c>
      <c r="T476" s="34">
        <f t="shared" si="213"/>
        <v>186.725493</v>
      </c>
      <c r="U476" s="34">
        <f t="shared" si="231"/>
        <v>6410.9085930000001</v>
      </c>
      <c r="V476" s="43">
        <v>0</v>
      </c>
      <c r="W476" s="34">
        <f t="shared" si="253"/>
        <v>0</v>
      </c>
      <c r="X476" s="36">
        <f t="shared" si="230"/>
        <v>6410.9085930000001</v>
      </c>
      <c r="Y476" s="36">
        <f t="shared" si="218"/>
        <v>6400</v>
      </c>
      <c r="Z476" s="29">
        <f t="shared" si="233"/>
        <v>7680</v>
      </c>
      <c r="AA476" s="40">
        <v>72</v>
      </c>
      <c r="AB476" s="28">
        <f t="shared" si="223"/>
        <v>18.399999999999999</v>
      </c>
      <c r="AC476" s="34"/>
      <c r="AD476" s="34">
        <f t="shared" si="247"/>
        <v>1324.8</v>
      </c>
      <c r="AE476" s="43">
        <v>0.27100000000000002</v>
      </c>
      <c r="AF476" s="34">
        <f t="shared" si="235"/>
        <v>359.02080000000001</v>
      </c>
      <c r="AG476" s="43">
        <v>0</v>
      </c>
      <c r="AH476" s="34">
        <f t="shared" si="248"/>
        <v>0</v>
      </c>
      <c r="AI476" s="34">
        <f t="shared" si="236"/>
        <v>1683.8208</v>
      </c>
      <c r="AJ476" s="34">
        <v>0</v>
      </c>
      <c r="AK476" s="42">
        <v>0.03</v>
      </c>
      <c r="AL476" s="34">
        <f t="shared" si="249"/>
        <v>50.514623999999998</v>
      </c>
      <c r="AM476" s="34">
        <f t="shared" si="237"/>
        <v>1734.3354239999999</v>
      </c>
      <c r="AN476" s="43">
        <v>0</v>
      </c>
      <c r="AO476" s="34">
        <f t="shared" si="250"/>
        <v>0</v>
      </c>
      <c r="AP476" s="34">
        <f t="shared" si="251"/>
        <v>1734.3354239999999</v>
      </c>
      <c r="AQ476" s="34">
        <f t="shared" si="238"/>
        <v>1700</v>
      </c>
      <c r="AR476" s="30" t="s">
        <v>59</v>
      </c>
      <c r="AS476" s="23"/>
      <c r="AT476" s="28"/>
      <c r="AU476" s="34"/>
      <c r="AV476" s="34"/>
      <c r="AW476" s="42"/>
      <c r="AX476" s="34"/>
      <c r="AY476" s="43"/>
      <c r="AZ476" s="34"/>
      <c r="BA476" s="34"/>
      <c r="BB476" s="34"/>
      <c r="BC476" s="42"/>
      <c r="BD476" s="34"/>
      <c r="BE476" s="34"/>
      <c r="BF476" s="43"/>
      <c r="BG476" s="34"/>
      <c r="BH476" s="34"/>
      <c r="BI476" s="120"/>
      <c r="BJ476" s="28">
        <f t="shared" si="234"/>
        <v>2040</v>
      </c>
    </row>
    <row r="477" spans="1:62" s="46" customFormat="1" ht="15" x14ac:dyDescent="0.25">
      <c r="A477" s="103">
        <v>459</v>
      </c>
      <c r="B477" s="51" t="s">
        <v>269</v>
      </c>
      <c r="C477" s="21" t="s">
        <v>183</v>
      </c>
      <c r="D477" s="21" t="s">
        <v>88</v>
      </c>
      <c r="E477" s="21">
        <v>16</v>
      </c>
      <c r="F477" s="23">
        <v>6</v>
      </c>
      <c r="G477" s="47">
        <f t="shared" si="225"/>
        <v>22</v>
      </c>
      <c r="H477" s="50">
        <f t="shared" si="252"/>
        <v>16</v>
      </c>
      <c r="I477" s="28">
        <f t="shared" si="222"/>
        <v>289.78750000000002</v>
      </c>
      <c r="J477" s="28">
        <f t="shared" si="224"/>
        <v>4636.6000000000004</v>
      </c>
      <c r="K477" s="41">
        <v>15</v>
      </c>
      <c r="L477" s="34">
        <f t="shared" si="209"/>
        <v>309.10666666666668</v>
      </c>
      <c r="M477" s="28">
        <v>1303.57</v>
      </c>
      <c r="N477" s="42">
        <v>0.25</v>
      </c>
      <c r="O477" s="34">
        <f t="shared" si="210"/>
        <v>403.16916666666668</v>
      </c>
      <c r="P477" s="42">
        <v>1.54</v>
      </c>
      <c r="Q477" s="34">
        <f t="shared" si="211"/>
        <v>2483.5220666666669</v>
      </c>
      <c r="R477" s="34">
        <f t="shared" si="229"/>
        <v>4499.3679000000002</v>
      </c>
      <c r="S477" s="42">
        <v>0.03</v>
      </c>
      <c r="T477" s="34">
        <f t="shared" si="213"/>
        <v>134.98103700000001</v>
      </c>
      <c r="U477" s="34">
        <f t="shared" si="231"/>
        <v>4634.3489370000007</v>
      </c>
      <c r="V477" s="43">
        <v>0</v>
      </c>
      <c r="W477" s="34">
        <f t="shared" si="253"/>
        <v>0</v>
      </c>
      <c r="X477" s="36">
        <f t="shared" si="230"/>
        <v>4634.3489370000007</v>
      </c>
      <c r="Y477" s="36">
        <f t="shared" si="218"/>
        <v>4600</v>
      </c>
      <c r="Z477" s="29">
        <f t="shared" si="233"/>
        <v>5520</v>
      </c>
      <c r="AA477" s="23">
        <v>6</v>
      </c>
      <c r="AB477" s="28">
        <f t="shared" si="223"/>
        <v>18.399999999999999</v>
      </c>
      <c r="AC477" s="34"/>
      <c r="AD477" s="34">
        <f t="shared" si="247"/>
        <v>110.39999999999999</v>
      </c>
      <c r="AE477" s="43">
        <v>0.27100000000000002</v>
      </c>
      <c r="AF477" s="34">
        <f t="shared" si="235"/>
        <v>29.918399999999998</v>
      </c>
      <c r="AG477" s="43">
        <v>0</v>
      </c>
      <c r="AH477" s="34">
        <f t="shared" si="248"/>
        <v>0</v>
      </c>
      <c r="AI477" s="34">
        <f t="shared" si="236"/>
        <v>140.3184</v>
      </c>
      <c r="AJ477" s="34">
        <v>0</v>
      </c>
      <c r="AK477" s="42">
        <v>0.03</v>
      </c>
      <c r="AL477" s="34">
        <f t="shared" si="249"/>
        <v>4.2095519999999995</v>
      </c>
      <c r="AM477" s="34">
        <f t="shared" si="237"/>
        <v>144.527952</v>
      </c>
      <c r="AN477" s="43">
        <v>0</v>
      </c>
      <c r="AO477" s="34">
        <f t="shared" si="250"/>
        <v>0</v>
      </c>
      <c r="AP477" s="34">
        <f t="shared" si="251"/>
        <v>144.527952</v>
      </c>
      <c r="AQ477" s="34">
        <f t="shared" si="238"/>
        <v>100</v>
      </c>
      <c r="AR477" s="30" t="s">
        <v>59</v>
      </c>
      <c r="AS477" s="23"/>
      <c r="AT477" s="28"/>
      <c r="AU477" s="34"/>
      <c r="AV477" s="34"/>
      <c r="AW477" s="42"/>
      <c r="AX477" s="34"/>
      <c r="AY477" s="43"/>
      <c r="AZ477" s="34"/>
      <c r="BA477" s="34"/>
      <c r="BB477" s="34"/>
      <c r="BC477" s="42"/>
      <c r="BD477" s="34"/>
      <c r="BE477" s="34"/>
      <c r="BF477" s="43"/>
      <c r="BG477" s="34"/>
      <c r="BH477" s="34"/>
      <c r="BI477" s="120"/>
      <c r="BJ477" s="28">
        <f t="shared" si="234"/>
        <v>120</v>
      </c>
    </row>
    <row r="478" spans="1:62" s="46" customFormat="1" ht="15" x14ac:dyDescent="0.25">
      <c r="A478" s="103">
        <v>460</v>
      </c>
      <c r="B478" s="51" t="s">
        <v>224</v>
      </c>
      <c r="C478" s="21" t="s">
        <v>183</v>
      </c>
      <c r="D478" s="21" t="s">
        <v>88</v>
      </c>
      <c r="E478" s="22">
        <v>20</v>
      </c>
      <c r="F478" s="40">
        <v>0</v>
      </c>
      <c r="G478" s="47">
        <f t="shared" si="225"/>
        <v>20</v>
      </c>
      <c r="H478" s="50">
        <f t="shared" si="252"/>
        <v>20</v>
      </c>
      <c r="I478" s="28">
        <f t="shared" si="222"/>
        <v>289.78750000000002</v>
      </c>
      <c r="J478" s="28">
        <f t="shared" si="224"/>
        <v>5795.75</v>
      </c>
      <c r="K478" s="41">
        <v>15</v>
      </c>
      <c r="L478" s="34">
        <f t="shared" si="209"/>
        <v>386.38333333333333</v>
      </c>
      <c r="M478" s="28">
        <v>657.17</v>
      </c>
      <c r="N478" s="42">
        <v>0.25</v>
      </c>
      <c r="O478" s="34">
        <f t="shared" si="210"/>
        <v>260.88833333333332</v>
      </c>
      <c r="P478" s="42">
        <v>1.54</v>
      </c>
      <c r="Q478" s="34">
        <f t="shared" si="211"/>
        <v>1607.0721333333333</v>
      </c>
      <c r="R478" s="34">
        <f t="shared" si="229"/>
        <v>2911.5137999999997</v>
      </c>
      <c r="S478" s="42">
        <v>0.03</v>
      </c>
      <c r="T478" s="34">
        <f t="shared" si="213"/>
        <v>87.345413999999991</v>
      </c>
      <c r="U478" s="34">
        <f t="shared" si="231"/>
        <v>2998.8592139999996</v>
      </c>
      <c r="V478" s="43">
        <v>0</v>
      </c>
      <c r="W478" s="34">
        <f t="shared" si="253"/>
        <v>0</v>
      </c>
      <c r="X478" s="36">
        <f t="shared" si="230"/>
        <v>2998.8592139999996</v>
      </c>
      <c r="Y478" s="36">
        <f t="shared" si="218"/>
        <v>3000</v>
      </c>
      <c r="Z478" s="29">
        <f t="shared" si="233"/>
        <v>3600</v>
      </c>
      <c r="AA478" s="23">
        <v>0</v>
      </c>
      <c r="AB478" s="28">
        <f t="shared" si="223"/>
        <v>18.399999999999999</v>
      </c>
      <c r="AC478" s="34"/>
      <c r="AD478" s="34">
        <f t="shared" si="247"/>
        <v>0</v>
      </c>
      <c r="AE478" s="43">
        <v>0.27100000000000002</v>
      </c>
      <c r="AF478" s="34">
        <f t="shared" si="235"/>
        <v>0</v>
      </c>
      <c r="AG478" s="43">
        <v>0</v>
      </c>
      <c r="AH478" s="34">
        <f t="shared" si="248"/>
        <v>0</v>
      </c>
      <c r="AI478" s="34">
        <f t="shared" si="236"/>
        <v>0</v>
      </c>
      <c r="AJ478" s="34">
        <v>0</v>
      </c>
      <c r="AK478" s="42">
        <v>0.03</v>
      </c>
      <c r="AL478" s="34">
        <f>(AI478+AJ478)*AK478</f>
        <v>0</v>
      </c>
      <c r="AM478" s="34">
        <f t="shared" si="237"/>
        <v>0</v>
      </c>
      <c r="AN478" s="43">
        <v>0</v>
      </c>
      <c r="AO478" s="34">
        <f t="shared" si="250"/>
        <v>0</v>
      </c>
      <c r="AP478" s="34">
        <f t="shared" si="251"/>
        <v>0</v>
      </c>
      <c r="AQ478" s="34">
        <f t="shared" si="238"/>
        <v>0</v>
      </c>
      <c r="AR478" s="30" t="s">
        <v>59</v>
      </c>
      <c r="AS478" s="23"/>
      <c r="AT478" s="28"/>
      <c r="AU478" s="34"/>
      <c r="AV478" s="34"/>
      <c r="AW478" s="42"/>
      <c r="AX478" s="34"/>
      <c r="AY478" s="43"/>
      <c r="AZ478" s="34"/>
      <c r="BA478" s="34"/>
      <c r="BB478" s="34"/>
      <c r="BC478" s="42"/>
      <c r="BD478" s="34"/>
      <c r="BE478" s="34"/>
      <c r="BF478" s="43"/>
      <c r="BG478" s="34"/>
      <c r="BH478" s="34"/>
      <c r="BI478" s="120"/>
      <c r="BJ478" s="28">
        <f t="shared" si="234"/>
        <v>0</v>
      </c>
    </row>
    <row r="479" spans="1:62" s="46" customFormat="1" ht="15" x14ac:dyDescent="0.25">
      <c r="A479" s="103">
        <v>461</v>
      </c>
      <c r="B479" s="51" t="s">
        <v>226</v>
      </c>
      <c r="C479" s="21" t="s">
        <v>183</v>
      </c>
      <c r="D479" s="21" t="s">
        <v>88</v>
      </c>
      <c r="E479" s="22">
        <v>20</v>
      </c>
      <c r="F479" s="40">
        <v>12</v>
      </c>
      <c r="G479" s="47">
        <f t="shared" si="225"/>
        <v>32</v>
      </c>
      <c r="H479" s="50">
        <f t="shared" si="252"/>
        <v>20</v>
      </c>
      <c r="I479" s="28">
        <f t="shared" si="222"/>
        <v>289.78750000000002</v>
      </c>
      <c r="J479" s="28">
        <f t="shared" si="224"/>
        <v>5795.75</v>
      </c>
      <c r="K479" s="41">
        <v>15</v>
      </c>
      <c r="L479" s="28">
        <f t="shared" si="209"/>
        <v>386.38333333333333</v>
      </c>
      <c r="M479" s="28">
        <v>1303.57</v>
      </c>
      <c r="N479" s="42">
        <v>0.25</v>
      </c>
      <c r="O479" s="28">
        <f t="shared" si="210"/>
        <v>422.48833333333334</v>
      </c>
      <c r="P479" s="42">
        <v>1.54</v>
      </c>
      <c r="Q479" s="28">
        <f t="shared" si="211"/>
        <v>2602.5281333333332</v>
      </c>
      <c r="R479" s="28">
        <f t="shared" si="229"/>
        <v>4714.9697999999999</v>
      </c>
      <c r="S479" s="42">
        <v>0.03</v>
      </c>
      <c r="T479" s="28">
        <f t="shared" si="213"/>
        <v>141.449094</v>
      </c>
      <c r="U479" s="28">
        <f>R479+T479-1300</f>
        <v>3556.4188939999995</v>
      </c>
      <c r="V479" s="42">
        <v>0</v>
      </c>
      <c r="W479" s="28">
        <f t="shared" si="253"/>
        <v>0</v>
      </c>
      <c r="X479" s="29">
        <f t="shared" si="230"/>
        <v>3556.4188939999995</v>
      </c>
      <c r="Y479" s="29">
        <f t="shared" si="218"/>
        <v>3600</v>
      </c>
      <c r="Z479" s="29">
        <f t="shared" si="233"/>
        <v>4320</v>
      </c>
      <c r="AA479" s="40">
        <v>12</v>
      </c>
      <c r="AB479" s="28">
        <f t="shared" si="223"/>
        <v>18.399999999999999</v>
      </c>
      <c r="AC479" s="28"/>
      <c r="AD479" s="28">
        <f t="shared" si="247"/>
        <v>220.79999999999998</v>
      </c>
      <c r="AE479" s="43">
        <v>0.27100000000000002</v>
      </c>
      <c r="AF479" s="28">
        <f t="shared" si="235"/>
        <v>59.836799999999997</v>
      </c>
      <c r="AG479" s="42">
        <v>0</v>
      </c>
      <c r="AH479" s="28">
        <f t="shared" si="248"/>
        <v>0</v>
      </c>
      <c r="AI479" s="28">
        <f t="shared" si="236"/>
        <v>280.63679999999999</v>
      </c>
      <c r="AJ479" s="28">
        <v>0</v>
      </c>
      <c r="AK479" s="42">
        <v>0.03</v>
      </c>
      <c r="AL479" s="28">
        <v>0</v>
      </c>
      <c r="AM479" s="28">
        <f t="shared" si="237"/>
        <v>280.63679999999999</v>
      </c>
      <c r="AN479" s="42">
        <v>0</v>
      </c>
      <c r="AO479" s="28">
        <f t="shared" si="250"/>
        <v>0</v>
      </c>
      <c r="AP479" s="28">
        <f t="shared" si="251"/>
        <v>280.63679999999999</v>
      </c>
      <c r="AQ479" s="28">
        <f t="shared" si="238"/>
        <v>300</v>
      </c>
      <c r="AR479" s="30" t="s">
        <v>59</v>
      </c>
      <c r="AS479" s="23"/>
      <c r="AT479" s="28"/>
      <c r="AU479" s="28"/>
      <c r="AV479" s="28"/>
      <c r="AW479" s="42"/>
      <c r="AX479" s="28"/>
      <c r="AY479" s="42"/>
      <c r="AZ479" s="28"/>
      <c r="BA479" s="28"/>
      <c r="BB479" s="28"/>
      <c r="BC479" s="42"/>
      <c r="BD479" s="28"/>
      <c r="BE479" s="28"/>
      <c r="BF479" s="42"/>
      <c r="BG479" s="28"/>
      <c r="BH479" s="28"/>
      <c r="BI479" s="119"/>
      <c r="BJ479" s="28">
        <f t="shared" si="234"/>
        <v>360</v>
      </c>
    </row>
    <row r="480" spans="1:62" s="46" customFormat="1" ht="15" x14ac:dyDescent="0.25">
      <c r="A480" s="103">
        <v>462</v>
      </c>
      <c r="B480" s="51" t="s">
        <v>227</v>
      </c>
      <c r="C480" s="52" t="s">
        <v>183</v>
      </c>
      <c r="D480" s="21" t="s">
        <v>88</v>
      </c>
      <c r="E480" s="21">
        <v>20</v>
      </c>
      <c r="F480" s="23">
        <v>8</v>
      </c>
      <c r="G480" s="47">
        <f t="shared" si="225"/>
        <v>28</v>
      </c>
      <c r="H480" s="50">
        <f t="shared" si="252"/>
        <v>20</v>
      </c>
      <c r="I480" s="28">
        <f t="shared" si="222"/>
        <v>289.78750000000002</v>
      </c>
      <c r="J480" s="28">
        <f t="shared" si="224"/>
        <v>5795.75</v>
      </c>
      <c r="K480" s="41">
        <v>15</v>
      </c>
      <c r="L480" s="34">
        <f t="shared" si="209"/>
        <v>386.38333333333333</v>
      </c>
      <c r="M480" s="28">
        <v>1303.57</v>
      </c>
      <c r="N480" s="42">
        <v>0.25</v>
      </c>
      <c r="O480" s="34">
        <f t="shared" si="210"/>
        <v>422.48833333333334</v>
      </c>
      <c r="P480" s="42">
        <v>1.54</v>
      </c>
      <c r="Q480" s="34">
        <f t="shared" si="211"/>
        <v>2602.5281333333332</v>
      </c>
      <c r="R480" s="34">
        <f t="shared" si="229"/>
        <v>4714.9697999999999</v>
      </c>
      <c r="S480" s="42">
        <v>0.03</v>
      </c>
      <c r="T480" s="34">
        <f t="shared" si="213"/>
        <v>141.449094</v>
      </c>
      <c r="U480" s="34">
        <f t="shared" ref="U480:U492" si="254">R480+T480</f>
        <v>4856.4188939999995</v>
      </c>
      <c r="V480" s="43">
        <v>0</v>
      </c>
      <c r="W480" s="34">
        <f t="shared" si="253"/>
        <v>0</v>
      </c>
      <c r="X480" s="36">
        <f t="shared" si="230"/>
        <v>4856.4188939999995</v>
      </c>
      <c r="Y480" s="36">
        <f t="shared" si="218"/>
        <v>4900</v>
      </c>
      <c r="Z480" s="29">
        <f t="shared" si="233"/>
        <v>5880</v>
      </c>
      <c r="AA480" s="23">
        <v>8</v>
      </c>
      <c r="AB480" s="28">
        <f t="shared" si="223"/>
        <v>18.399999999999999</v>
      </c>
      <c r="AC480" s="56"/>
      <c r="AD480" s="34">
        <f t="shared" si="247"/>
        <v>147.19999999999999</v>
      </c>
      <c r="AE480" s="43">
        <v>0.27100000000000002</v>
      </c>
      <c r="AF480" s="34">
        <f t="shared" si="235"/>
        <v>39.891199999999998</v>
      </c>
      <c r="AG480" s="43">
        <v>0</v>
      </c>
      <c r="AH480" s="34">
        <f t="shared" si="248"/>
        <v>0</v>
      </c>
      <c r="AI480" s="34">
        <f t="shared" si="236"/>
        <v>187.09119999999999</v>
      </c>
      <c r="AJ480" s="34">
        <v>0</v>
      </c>
      <c r="AK480" s="42">
        <v>0.03</v>
      </c>
      <c r="AL480" s="34">
        <f t="shared" ref="AL480:AL485" si="255">(AI480+AJ480)*AK480</f>
        <v>5.6127359999999991</v>
      </c>
      <c r="AM480" s="34">
        <f t="shared" si="237"/>
        <v>192.703936</v>
      </c>
      <c r="AN480" s="43">
        <v>0</v>
      </c>
      <c r="AO480" s="34">
        <f t="shared" si="250"/>
        <v>0</v>
      </c>
      <c r="AP480" s="34">
        <f t="shared" si="251"/>
        <v>192.703936</v>
      </c>
      <c r="AQ480" s="34">
        <f t="shared" si="238"/>
        <v>200</v>
      </c>
      <c r="AR480" s="30" t="s">
        <v>59</v>
      </c>
      <c r="AS480" s="23"/>
      <c r="AT480" s="28"/>
      <c r="AU480" s="56"/>
      <c r="AV480" s="34"/>
      <c r="AW480" s="42"/>
      <c r="AX480" s="34"/>
      <c r="AY480" s="43"/>
      <c r="AZ480" s="34"/>
      <c r="BA480" s="34"/>
      <c r="BB480" s="34"/>
      <c r="BC480" s="42"/>
      <c r="BD480" s="34"/>
      <c r="BE480" s="34"/>
      <c r="BF480" s="43"/>
      <c r="BG480" s="34"/>
      <c r="BH480" s="34"/>
      <c r="BI480" s="120"/>
      <c r="BJ480" s="28">
        <f t="shared" si="234"/>
        <v>240</v>
      </c>
    </row>
    <row r="481" spans="1:62" s="46" customFormat="1" ht="15" x14ac:dyDescent="0.25">
      <c r="A481" s="103">
        <v>463</v>
      </c>
      <c r="B481" s="51" t="s">
        <v>284</v>
      </c>
      <c r="C481" s="21" t="s">
        <v>183</v>
      </c>
      <c r="D481" s="21" t="s">
        <v>88</v>
      </c>
      <c r="E481" s="21">
        <v>30</v>
      </c>
      <c r="F481" s="23">
        <v>40</v>
      </c>
      <c r="G481" s="47">
        <f t="shared" si="225"/>
        <v>70</v>
      </c>
      <c r="H481" s="50">
        <f t="shared" si="252"/>
        <v>30</v>
      </c>
      <c r="I481" s="28">
        <f t="shared" si="222"/>
        <v>289.78750000000002</v>
      </c>
      <c r="J481" s="28">
        <f t="shared" si="224"/>
        <v>8693.625</v>
      </c>
      <c r="K481" s="41">
        <v>15</v>
      </c>
      <c r="L481" s="34">
        <f t="shared" si="209"/>
        <v>579.57500000000005</v>
      </c>
      <c r="M481" s="28">
        <v>1303.57</v>
      </c>
      <c r="N481" s="42">
        <v>0.25</v>
      </c>
      <c r="O481" s="34">
        <f t="shared" si="210"/>
        <v>470.78625</v>
      </c>
      <c r="P481" s="42">
        <v>1.54</v>
      </c>
      <c r="Q481" s="34">
        <f t="shared" si="211"/>
        <v>2900.0432999999998</v>
      </c>
      <c r="R481" s="34">
        <f t="shared" si="229"/>
        <v>5253.9745499999999</v>
      </c>
      <c r="S481" s="42">
        <v>0.03</v>
      </c>
      <c r="T481" s="34">
        <f t="shared" si="213"/>
        <v>157.6192365</v>
      </c>
      <c r="U481" s="34">
        <f t="shared" si="254"/>
        <v>5411.5937864999996</v>
      </c>
      <c r="V481" s="43">
        <v>0</v>
      </c>
      <c r="W481" s="34">
        <f t="shared" si="253"/>
        <v>0</v>
      </c>
      <c r="X481" s="36">
        <f t="shared" si="230"/>
        <v>5411.5937864999996</v>
      </c>
      <c r="Y481" s="36">
        <f t="shared" si="218"/>
        <v>5400</v>
      </c>
      <c r="Z481" s="29">
        <f t="shared" si="233"/>
        <v>6480</v>
      </c>
      <c r="AA481" s="23">
        <v>40</v>
      </c>
      <c r="AB481" s="28">
        <f t="shared" si="223"/>
        <v>18.399999999999999</v>
      </c>
      <c r="AC481" s="34"/>
      <c r="AD481" s="34">
        <f t="shared" si="247"/>
        <v>736</v>
      </c>
      <c r="AE481" s="43">
        <v>0.27100000000000002</v>
      </c>
      <c r="AF481" s="34">
        <f t="shared" si="235"/>
        <v>199.45600000000002</v>
      </c>
      <c r="AG481" s="43">
        <v>0</v>
      </c>
      <c r="AH481" s="34">
        <f t="shared" si="248"/>
        <v>0</v>
      </c>
      <c r="AI481" s="34">
        <f t="shared" si="236"/>
        <v>935.45600000000002</v>
      </c>
      <c r="AJ481" s="34">
        <v>0</v>
      </c>
      <c r="AK481" s="42">
        <v>0.03</v>
      </c>
      <c r="AL481" s="34">
        <f t="shared" si="255"/>
        <v>28.063679999999998</v>
      </c>
      <c r="AM481" s="34">
        <f t="shared" si="237"/>
        <v>963.51967999999999</v>
      </c>
      <c r="AN481" s="43">
        <v>0</v>
      </c>
      <c r="AO481" s="34">
        <f t="shared" si="250"/>
        <v>0</v>
      </c>
      <c r="AP481" s="34">
        <f t="shared" si="251"/>
        <v>963.51967999999999</v>
      </c>
      <c r="AQ481" s="34">
        <f t="shared" si="238"/>
        <v>1000</v>
      </c>
      <c r="AR481" s="30" t="s">
        <v>59</v>
      </c>
      <c r="AS481" s="23"/>
      <c r="AT481" s="28"/>
      <c r="AU481" s="34"/>
      <c r="AV481" s="34"/>
      <c r="AW481" s="42"/>
      <c r="AX481" s="34"/>
      <c r="AY481" s="43"/>
      <c r="AZ481" s="34"/>
      <c r="BA481" s="34"/>
      <c r="BB481" s="34"/>
      <c r="BC481" s="42"/>
      <c r="BD481" s="34"/>
      <c r="BE481" s="34"/>
      <c r="BF481" s="43"/>
      <c r="BG481" s="34"/>
      <c r="BH481" s="34"/>
      <c r="BI481" s="120"/>
      <c r="BJ481" s="28">
        <f t="shared" si="234"/>
        <v>1200</v>
      </c>
    </row>
    <row r="482" spans="1:62" s="46" customFormat="1" ht="15" x14ac:dyDescent="0.25">
      <c r="A482" s="103">
        <v>464</v>
      </c>
      <c r="B482" s="51" t="s">
        <v>285</v>
      </c>
      <c r="C482" s="21" t="s">
        <v>183</v>
      </c>
      <c r="D482" s="21" t="s">
        <v>88</v>
      </c>
      <c r="E482" s="22">
        <v>27</v>
      </c>
      <c r="F482" s="40">
        <v>8</v>
      </c>
      <c r="G482" s="47">
        <f t="shared" si="225"/>
        <v>35</v>
      </c>
      <c r="H482" s="50">
        <f t="shared" si="252"/>
        <v>27</v>
      </c>
      <c r="I482" s="28">
        <f t="shared" si="222"/>
        <v>289.78750000000002</v>
      </c>
      <c r="J482" s="28">
        <f t="shared" si="224"/>
        <v>7824.2625000000007</v>
      </c>
      <c r="K482" s="41">
        <v>15</v>
      </c>
      <c r="L482" s="34">
        <f t="shared" si="209"/>
        <v>521.61750000000006</v>
      </c>
      <c r="M482" s="28">
        <v>1303.57</v>
      </c>
      <c r="N482" s="42">
        <v>0.25</v>
      </c>
      <c r="O482" s="34">
        <f t="shared" si="210"/>
        <v>456.296875</v>
      </c>
      <c r="P482" s="42">
        <v>1.54</v>
      </c>
      <c r="Q482" s="34">
        <f t="shared" si="211"/>
        <v>2810.7887500000002</v>
      </c>
      <c r="R482" s="34">
        <f t="shared" si="229"/>
        <v>5092.2731249999997</v>
      </c>
      <c r="S482" s="42">
        <v>0.03</v>
      </c>
      <c r="T482" s="34">
        <f t="shared" si="213"/>
        <v>152.76819374999999</v>
      </c>
      <c r="U482" s="34">
        <f t="shared" si="254"/>
        <v>5245.0413187499998</v>
      </c>
      <c r="V482" s="43">
        <v>0</v>
      </c>
      <c r="W482" s="34">
        <f t="shared" si="253"/>
        <v>0</v>
      </c>
      <c r="X482" s="36">
        <f t="shared" si="230"/>
        <v>5245.0413187499998</v>
      </c>
      <c r="Y482" s="36">
        <f t="shared" si="218"/>
        <v>5200</v>
      </c>
      <c r="Z482" s="29">
        <f t="shared" si="233"/>
        <v>6240</v>
      </c>
      <c r="AA482" s="40">
        <v>8</v>
      </c>
      <c r="AB482" s="28">
        <f t="shared" si="223"/>
        <v>18.399999999999999</v>
      </c>
      <c r="AC482" s="34"/>
      <c r="AD482" s="34">
        <f t="shared" si="247"/>
        <v>147.19999999999999</v>
      </c>
      <c r="AE482" s="43">
        <v>0.27100000000000002</v>
      </c>
      <c r="AF482" s="34">
        <f t="shared" si="235"/>
        <v>39.891199999999998</v>
      </c>
      <c r="AG482" s="43">
        <v>0</v>
      </c>
      <c r="AH482" s="34">
        <f t="shared" si="248"/>
        <v>0</v>
      </c>
      <c r="AI482" s="34">
        <f t="shared" si="236"/>
        <v>187.09119999999999</v>
      </c>
      <c r="AJ482" s="34">
        <v>0</v>
      </c>
      <c r="AK482" s="42">
        <v>0.03</v>
      </c>
      <c r="AL482" s="34">
        <f t="shared" si="255"/>
        <v>5.6127359999999991</v>
      </c>
      <c r="AM482" s="34">
        <f t="shared" si="237"/>
        <v>192.703936</v>
      </c>
      <c r="AN482" s="43">
        <v>0</v>
      </c>
      <c r="AO482" s="34">
        <f t="shared" si="250"/>
        <v>0</v>
      </c>
      <c r="AP482" s="34">
        <f t="shared" si="251"/>
        <v>192.703936</v>
      </c>
      <c r="AQ482" s="34">
        <f t="shared" si="238"/>
        <v>200</v>
      </c>
      <c r="AR482" s="30" t="s">
        <v>59</v>
      </c>
      <c r="AS482" s="23"/>
      <c r="AT482" s="28"/>
      <c r="AU482" s="34"/>
      <c r="AV482" s="34"/>
      <c r="AW482" s="42"/>
      <c r="AX482" s="34"/>
      <c r="AY482" s="43"/>
      <c r="AZ482" s="34"/>
      <c r="BA482" s="34"/>
      <c r="BB482" s="34"/>
      <c r="BC482" s="42"/>
      <c r="BD482" s="34"/>
      <c r="BE482" s="34"/>
      <c r="BF482" s="43"/>
      <c r="BG482" s="34"/>
      <c r="BH482" s="34"/>
      <c r="BI482" s="120"/>
      <c r="BJ482" s="28">
        <f t="shared" si="234"/>
        <v>240</v>
      </c>
    </row>
    <row r="483" spans="1:62" s="46" customFormat="1" ht="15" x14ac:dyDescent="0.25">
      <c r="A483" s="103">
        <v>465</v>
      </c>
      <c r="B483" s="51" t="s">
        <v>225</v>
      </c>
      <c r="C483" s="52" t="s">
        <v>183</v>
      </c>
      <c r="D483" s="21" t="s">
        <v>88</v>
      </c>
      <c r="E483" s="21">
        <v>20</v>
      </c>
      <c r="F483" s="23">
        <v>16</v>
      </c>
      <c r="G483" s="47">
        <f t="shared" si="225"/>
        <v>36</v>
      </c>
      <c r="H483" s="50">
        <f t="shared" si="252"/>
        <v>20</v>
      </c>
      <c r="I483" s="28">
        <f t="shared" si="222"/>
        <v>289.78750000000002</v>
      </c>
      <c r="J483" s="28">
        <f t="shared" si="224"/>
        <v>5795.75</v>
      </c>
      <c r="K483" s="41">
        <v>15</v>
      </c>
      <c r="L483" s="34">
        <f t="shared" si="209"/>
        <v>386.38333333333333</v>
      </c>
      <c r="M483" s="28">
        <v>1303.57</v>
      </c>
      <c r="N483" s="42">
        <v>0.25</v>
      </c>
      <c r="O483" s="34">
        <f t="shared" si="210"/>
        <v>422.48833333333334</v>
      </c>
      <c r="P483" s="42">
        <v>1.54</v>
      </c>
      <c r="Q483" s="34">
        <f t="shared" si="211"/>
        <v>2602.5281333333332</v>
      </c>
      <c r="R483" s="34">
        <f t="shared" si="229"/>
        <v>4714.9697999999999</v>
      </c>
      <c r="S483" s="42">
        <v>0.03</v>
      </c>
      <c r="T483" s="34">
        <f t="shared" si="213"/>
        <v>141.449094</v>
      </c>
      <c r="U483" s="34">
        <f t="shared" si="254"/>
        <v>4856.4188939999995</v>
      </c>
      <c r="V483" s="43">
        <v>0</v>
      </c>
      <c r="W483" s="34">
        <f t="shared" si="253"/>
        <v>0</v>
      </c>
      <c r="X483" s="36">
        <f t="shared" si="230"/>
        <v>4856.4188939999995</v>
      </c>
      <c r="Y483" s="36">
        <f t="shared" si="218"/>
        <v>4900</v>
      </c>
      <c r="Z483" s="29">
        <f t="shared" si="233"/>
        <v>5880</v>
      </c>
      <c r="AA483" s="23">
        <v>16</v>
      </c>
      <c r="AB483" s="28">
        <f t="shared" si="223"/>
        <v>18.399999999999999</v>
      </c>
      <c r="AC483" s="56"/>
      <c r="AD483" s="34">
        <f t="shared" si="247"/>
        <v>294.39999999999998</v>
      </c>
      <c r="AE483" s="43">
        <v>0.27100000000000002</v>
      </c>
      <c r="AF483" s="34">
        <f t="shared" si="235"/>
        <v>79.782399999999996</v>
      </c>
      <c r="AG483" s="43">
        <v>0</v>
      </c>
      <c r="AH483" s="34">
        <f t="shared" si="248"/>
        <v>0</v>
      </c>
      <c r="AI483" s="34">
        <f t="shared" si="236"/>
        <v>374.18239999999997</v>
      </c>
      <c r="AJ483" s="34">
        <v>0</v>
      </c>
      <c r="AK483" s="42">
        <v>0.03</v>
      </c>
      <c r="AL483" s="34">
        <f t="shared" si="255"/>
        <v>11.225471999999998</v>
      </c>
      <c r="AM483" s="34">
        <f t="shared" si="237"/>
        <v>385.407872</v>
      </c>
      <c r="AN483" s="43">
        <v>0</v>
      </c>
      <c r="AO483" s="34">
        <f t="shared" si="250"/>
        <v>0</v>
      </c>
      <c r="AP483" s="34">
        <f t="shared" si="251"/>
        <v>385.407872</v>
      </c>
      <c r="AQ483" s="34">
        <f t="shared" si="238"/>
        <v>400</v>
      </c>
      <c r="AR483" s="30" t="s">
        <v>59</v>
      </c>
      <c r="AS483" s="23"/>
      <c r="AT483" s="28"/>
      <c r="AU483" s="56"/>
      <c r="AV483" s="34"/>
      <c r="AW483" s="42"/>
      <c r="AX483" s="34"/>
      <c r="AY483" s="43"/>
      <c r="AZ483" s="34"/>
      <c r="BA483" s="34"/>
      <c r="BB483" s="34"/>
      <c r="BC483" s="42"/>
      <c r="BD483" s="34"/>
      <c r="BE483" s="34"/>
      <c r="BF483" s="43"/>
      <c r="BG483" s="34"/>
      <c r="BH483" s="34"/>
      <c r="BI483" s="120"/>
      <c r="BJ483" s="28">
        <f t="shared" si="234"/>
        <v>480</v>
      </c>
    </row>
    <row r="484" spans="1:62" s="46" customFormat="1" ht="15" x14ac:dyDescent="0.25">
      <c r="A484" s="103">
        <v>466</v>
      </c>
      <c r="B484" s="51" t="s">
        <v>359</v>
      </c>
      <c r="C484" s="21" t="s">
        <v>183</v>
      </c>
      <c r="D484" s="21" t="s">
        <v>88</v>
      </c>
      <c r="E484" s="22">
        <v>14</v>
      </c>
      <c r="F484" s="40">
        <v>8</v>
      </c>
      <c r="G484" s="47">
        <f t="shared" si="225"/>
        <v>22</v>
      </c>
      <c r="H484" s="50">
        <f t="shared" si="252"/>
        <v>14</v>
      </c>
      <c r="I484" s="28">
        <f t="shared" si="222"/>
        <v>289.78750000000002</v>
      </c>
      <c r="J484" s="28">
        <f t="shared" si="224"/>
        <v>4057.0250000000005</v>
      </c>
      <c r="K484" s="41">
        <v>15</v>
      </c>
      <c r="L484" s="34">
        <f t="shared" si="209"/>
        <v>270.46833333333336</v>
      </c>
      <c r="M484" s="28">
        <v>1303.5733333333333</v>
      </c>
      <c r="N484" s="42">
        <v>0.25</v>
      </c>
      <c r="O484" s="34">
        <f t="shared" si="210"/>
        <v>393.51041666666663</v>
      </c>
      <c r="P484" s="42">
        <v>1.54</v>
      </c>
      <c r="Q484" s="34">
        <f t="shared" si="211"/>
        <v>2424.0241666666666</v>
      </c>
      <c r="R484" s="34">
        <f t="shared" si="229"/>
        <v>4391.5762500000001</v>
      </c>
      <c r="S484" s="42">
        <v>0.03</v>
      </c>
      <c r="T484" s="34">
        <f t="shared" si="213"/>
        <v>131.7472875</v>
      </c>
      <c r="U484" s="34">
        <f t="shared" si="254"/>
        <v>4523.3235375000004</v>
      </c>
      <c r="V484" s="43">
        <v>0</v>
      </c>
      <c r="W484" s="34">
        <v>0</v>
      </c>
      <c r="X484" s="36">
        <f t="shared" si="230"/>
        <v>4523.3235375000004</v>
      </c>
      <c r="Y484" s="36">
        <f t="shared" si="218"/>
        <v>4500</v>
      </c>
      <c r="Z484" s="29">
        <f t="shared" si="233"/>
        <v>5400</v>
      </c>
      <c r="AA484" s="40">
        <v>8</v>
      </c>
      <c r="AB484" s="28">
        <f t="shared" si="223"/>
        <v>18.399999999999999</v>
      </c>
      <c r="AC484" s="34"/>
      <c r="AD484" s="34">
        <f t="shared" si="247"/>
        <v>147.19999999999999</v>
      </c>
      <c r="AE484" s="43">
        <v>0.27100000000000002</v>
      </c>
      <c r="AF484" s="34">
        <f t="shared" si="235"/>
        <v>39.891199999999998</v>
      </c>
      <c r="AG484" s="43">
        <v>0</v>
      </c>
      <c r="AH484" s="34">
        <f t="shared" si="248"/>
        <v>0</v>
      </c>
      <c r="AI484" s="34">
        <f t="shared" si="236"/>
        <v>187.09119999999999</v>
      </c>
      <c r="AJ484" s="34">
        <v>0</v>
      </c>
      <c r="AK484" s="42">
        <v>0.03</v>
      </c>
      <c r="AL484" s="34">
        <f t="shared" si="255"/>
        <v>5.6127359999999991</v>
      </c>
      <c r="AM484" s="34">
        <f t="shared" si="237"/>
        <v>192.703936</v>
      </c>
      <c r="AN484" s="43">
        <v>0</v>
      </c>
      <c r="AO484" s="34">
        <f t="shared" si="250"/>
        <v>0</v>
      </c>
      <c r="AP484" s="34">
        <f t="shared" si="251"/>
        <v>192.703936</v>
      </c>
      <c r="AQ484" s="34">
        <f t="shared" si="238"/>
        <v>200</v>
      </c>
      <c r="AR484" s="57"/>
      <c r="AS484" s="40"/>
      <c r="AT484" s="28"/>
      <c r="AU484" s="34"/>
      <c r="AV484" s="28"/>
      <c r="AW484" s="42"/>
      <c r="AX484" s="34"/>
      <c r="AY484" s="43"/>
      <c r="AZ484" s="34"/>
      <c r="BA484" s="34"/>
      <c r="BB484" s="34"/>
      <c r="BC484" s="43"/>
      <c r="BD484" s="34"/>
      <c r="BE484" s="34"/>
      <c r="BF484" s="43"/>
      <c r="BG484" s="34"/>
      <c r="BH484" s="34"/>
      <c r="BI484" s="120"/>
      <c r="BJ484" s="28">
        <f t="shared" si="234"/>
        <v>240</v>
      </c>
    </row>
    <row r="485" spans="1:62" s="46" customFormat="1" ht="15" x14ac:dyDescent="0.25">
      <c r="A485" s="103">
        <v>467</v>
      </c>
      <c r="B485" s="51" t="s">
        <v>312</v>
      </c>
      <c r="C485" s="21" t="s">
        <v>183</v>
      </c>
      <c r="D485" s="21" t="s">
        <v>88</v>
      </c>
      <c r="E485" s="22">
        <v>80</v>
      </c>
      <c r="F485" s="40">
        <v>48</v>
      </c>
      <c r="G485" s="24">
        <f t="shared" si="225"/>
        <v>128</v>
      </c>
      <c r="H485" s="50">
        <v>80</v>
      </c>
      <c r="I485" s="28">
        <f t="shared" si="222"/>
        <v>289.78750000000002</v>
      </c>
      <c r="J485" s="28">
        <f t="shared" si="224"/>
        <v>23183</v>
      </c>
      <c r="K485" s="41">
        <v>15</v>
      </c>
      <c r="L485" s="34">
        <f t="shared" ref="L485:L492" si="256">J485/K485</f>
        <v>1545.5333333333333</v>
      </c>
      <c r="M485" s="28">
        <v>1303.57</v>
      </c>
      <c r="N485" s="42">
        <v>0.25</v>
      </c>
      <c r="O485" s="34">
        <f t="shared" ref="O485:O492" si="257">(L485+M485)*N485</f>
        <v>712.27583333333337</v>
      </c>
      <c r="P485" s="42">
        <v>1.54</v>
      </c>
      <c r="Q485" s="34">
        <f t="shared" ref="Q485:Q492" si="258">(L485+M485)*P485</f>
        <v>4387.6191333333336</v>
      </c>
      <c r="R485" s="34">
        <f t="shared" si="229"/>
        <v>7948.9983000000002</v>
      </c>
      <c r="S485" s="42">
        <v>0.03</v>
      </c>
      <c r="T485" s="34">
        <f t="shared" ref="T485:T492" si="259">R485*S485</f>
        <v>238.46994899999999</v>
      </c>
      <c r="U485" s="34">
        <f t="shared" si="254"/>
        <v>8187.4682490000005</v>
      </c>
      <c r="V485" s="43">
        <v>0</v>
      </c>
      <c r="W485" s="34">
        <v>0</v>
      </c>
      <c r="X485" s="36">
        <f t="shared" si="230"/>
        <v>8187.4682490000005</v>
      </c>
      <c r="Y485" s="36">
        <f t="shared" si="218"/>
        <v>8200</v>
      </c>
      <c r="Z485" s="29">
        <f t="shared" si="233"/>
        <v>9840</v>
      </c>
      <c r="AA485" s="40">
        <v>48</v>
      </c>
      <c r="AB485" s="28">
        <f t="shared" si="223"/>
        <v>18.399999999999999</v>
      </c>
      <c r="AC485" s="34"/>
      <c r="AD485" s="34">
        <f t="shared" si="247"/>
        <v>883.19999999999993</v>
      </c>
      <c r="AE485" s="43">
        <v>0.27100000000000002</v>
      </c>
      <c r="AF485" s="34">
        <f t="shared" si="235"/>
        <v>239.34719999999999</v>
      </c>
      <c r="AG485" s="43">
        <v>0</v>
      </c>
      <c r="AH485" s="34">
        <f t="shared" si="248"/>
        <v>0</v>
      </c>
      <c r="AI485" s="34">
        <f t="shared" si="236"/>
        <v>1122.5472</v>
      </c>
      <c r="AJ485" s="34">
        <v>0</v>
      </c>
      <c r="AK485" s="42">
        <v>0.03</v>
      </c>
      <c r="AL485" s="34">
        <f t="shared" si="255"/>
        <v>33.676415999999996</v>
      </c>
      <c r="AM485" s="34">
        <f t="shared" si="237"/>
        <v>1156.223616</v>
      </c>
      <c r="AN485" s="43">
        <v>0</v>
      </c>
      <c r="AO485" s="34">
        <f t="shared" si="250"/>
        <v>0</v>
      </c>
      <c r="AP485" s="34">
        <f t="shared" si="251"/>
        <v>1156.223616</v>
      </c>
      <c r="AQ485" s="34">
        <f t="shared" si="238"/>
        <v>1200</v>
      </c>
      <c r="AR485" s="30"/>
      <c r="AS485" s="40"/>
      <c r="AT485" s="28"/>
      <c r="AU485" s="34"/>
      <c r="AV485" s="34"/>
      <c r="AW485" s="42"/>
      <c r="AX485" s="34"/>
      <c r="AY485" s="43"/>
      <c r="AZ485" s="34"/>
      <c r="BA485" s="34"/>
      <c r="BB485" s="34"/>
      <c r="BC485" s="42"/>
      <c r="BD485" s="34"/>
      <c r="BE485" s="34"/>
      <c r="BF485" s="43"/>
      <c r="BG485" s="34"/>
      <c r="BH485" s="34"/>
      <c r="BI485" s="120"/>
      <c r="BJ485" s="28">
        <f t="shared" si="234"/>
        <v>1440</v>
      </c>
    </row>
    <row r="486" spans="1:62" s="46" customFormat="1" ht="25.5" x14ac:dyDescent="0.25">
      <c r="A486" s="103">
        <v>468</v>
      </c>
      <c r="B486" s="51" t="s">
        <v>288</v>
      </c>
      <c r="C486" s="21" t="s">
        <v>183</v>
      </c>
      <c r="D486" s="21" t="s">
        <v>88</v>
      </c>
      <c r="E486" s="22">
        <v>24</v>
      </c>
      <c r="F486" s="40">
        <v>40</v>
      </c>
      <c r="G486" s="47">
        <f t="shared" si="225"/>
        <v>64</v>
      </c>
      <c r="H486" s="50">
        <f>E486</f>
        <v>24</v>
      </c>
      <c r="I486" s="28">
        <f t="shared" si="222"/>
        <v>289.78750000000002</v>
      </c>
      <c r="J486" s="28">
        <f t="shared" si="224"/>
        <v>6954.9000000000005</v>
      </c>
      <c r="K486" s="41">
        <v>15</v>
      </c>
      <c r="L486" s="34">
        <f t="shared" si="256"/>
        <v>463.66</v>
      </c>
      <c r="M486" s="28">
        <v>1303.57</v>
      </c>
      <c r="N486" s="42">
        <v>0.25</v>
      </c>
      <c r="O486" s="34">
        <f t="shared" si="257"/>
        <v>441.8075</v>
      </c>
      <c r="P486" s="42">
        <v>1.54</v>
      </c>
      <c r="Q486" s="34">
        <f t="shared" si="258"/>
        <v>2721.5342000000001</v>
      </c>
      <c r="R486" s="34">
        <f t="shared" si="229"/>
        <v>4930.5717000000004</v>
      </c>
      <c r="S486" s="42">
        <v>0.03</v>
      </c>
      <c r="T486" s="34">
        <f t="shared" si="259"/>
        <v>147.91715100000002</v>
      </c>
      <c r="U486" s="34">
        <f t="shared" si="254"/>
        <v>5078.4888510000001</v>
      </c>
      <c r="V486" s="43">
        <v>0</v>
      </c>
      <c r="W486" s="34">
        <v>0</v>
      </c>
      <c r="X486" s="36">
        <f t="shared" si="230"/>
        <v>5078.4888510000001</v>
      </c>
      <c r="Y486" s="36">
        <f t="shared" si="218"/>
        <v>5100</v>
      </c>
      <c r="Z486" s="29">
        <f t="shared" si="233"/>
        <v>6120</v>
      </c>
      <c r="AA486" s="40">
        <v>40</v>
      </c>
      <c r="AB486" s="28">
        <f t="shared" si="223"/>
        <v>18.399999999999999</v>
      </c>
      <c r="AC486" s="34"/>
      <c r="AD486" s="34">
        <f>AA486*AB486</f>
        <v>736</v>
      </c>
      <c r="AE486" s="43">
        <v>0.27100000000000002</v>
      </c>
      <c r="AF486" s="34">
        <f t="shared" si="235"/>
        <v>199.45600000000002</v>
      </c>
      <c r="AG486" s="43">
        <v>0</v>
      </c>
      <c r="AH486" s="34">
        <v>0</v>
      </c>
      <c r="AI486" s="34">
        <f t="shared" si="236"/>
        <v>935.45600000000002</v>
      </c>
      <c r="AJ486" s="34">
        <v>0</v>
      </c>
      <c r="AK486" s="42">
        <v>0.03</v>
      </c>
      <c r="AL486" s="34">
        <f>AI486*AK486</f>
        <v>28.063679999999998</v>
      </c>
      <c r="AM486" s="34">
        <f t="shared" si="237"/>
        <v>963.51967999999999</v>
      </c>
      <c r="AN486" s="43">
        <v>0</v>
      </c>
      <c r="AO486" s="34">
        <v>0</v>
      </c>
      <c r="AP486" s="34">
        <f>AM486</f>
        <v>963.51967999999999</v>
      </c>
      <c r="AQ486" s="34">
        <f t="shared" si="238"/>
        <v>1000</v>
      </c>
      <c r="AR486" s="30" t="s">
        <v>59</v>
      </c>
      <c r="AS486" s="23"/>
      <c r="AT486" s="28"/>
      <c r="AU486" s="34"/>
      <c r="AV486" s="34"/>
      <c r="AW486" s="42"/>
      <c r="AX486" s="34"/>
      <c r="AY486" s="43"/>
      <c r="AZ486" s="34"/>
      <c r="BA486" s="34"/>
      <c r="BB486" s="34"/>
      <c r="BC486" s="42"/>
      <c r="BD486" s="34"/>
      <c r="BE486" s="34"/>
      <c r="BF486" s="43"/>
      <c r="BG486" s="34"/>
      <c r="BH486" s="34"/>
      <c r="BI486" s="120"/>
      <c r="BJ486" s="28">
        <f t="shared" si="234"/>
        <v>1200</v>
      </c>
    </row>
    <row r="487" spans="1:62" s="46" customFormat="1" ht="15" x14ac:dyDescent="0.25">
      <c r="A487" s="103">
        <v>469</v>
      </c>
      <c r="B487" s="51" t="s">
        <v>363</v>
      </c>
      <c r="C487" s="21" t="s">
        <v>183</v>
      </c>
      <c r="D487" s="21" t="s">
        <v>88</v>
      </c>
      <c r="E487" s="22">
        <v>14</v>
      </c>
      <c r="F487" s="40">
        <v>7</v>
      </c>
      <c r="G487" s="47">
        <f t="shared" si="225"/>
        <v>21</v>
      </c>
      <c r="H487" s="50">
        <f>E487</f>
        <v>14</v>
      </c>
      <c r="I487" s="28">
        <f t="shared" si="222"/>
        <v>289.78750000000002</v>
      </c>
      <c r="J487" s="28">
        <f t="shared" si="224"/>
        <v>4057.0250000000005</v>
      </c>
      <c r="K487" s="41">
        <v>15</v>
      </c>
      <c r="L487" s="34">
        <f t="shared" si="256"/>
        <v>270.46833333333336</v>
      </c>
      <c r="M487" s="28">
        <v>1303.57</v>
      </c>
      <c r="N487" s="42">
        <v>0.25</v>
      </c>
      <c r="O487" s="34">
        <f t="shared" si="257"/>
        <v>393.50958333333335</v>
      </c>
      <c r="P487" s="42">
        <v>1.54</v>
      </c>
      <c r="Q487" s="34">
        <f t="shared" si="258"/>
        <v>2424.0190333333335</v>
      </c>
      <c r="R487" s="34">
        <f t="shared" si="229"/>
        <v>4391.5669500000004</v>
      </c>
      <c r="S487" s="42">
        <v>0.03</v>
      </c>
      <c r="T487" s="34">
        <f t="shared" si="259"/>
        <v>131.74700849999999</v>
      </c>
      <c r="U487" s="34">
        <f t="shared" si="254"/>
        <v>4523.3139585000008</v>
      </c>
      <c r="V487" s="43">
        <v>0</v>
      </c>
      <c r="W487" s="34">
        <v>0</v>
      </c>
      <c r="X487" s="36">
        <f t="shared" si="230"/>
        <v>4523.3139585000008</v>
      </c>
      <c r="Y487" s="36">
        <f t="shared" si="218"/>
        <v>4500</v>
      </c>
      <c r="Z487" s="29">
        <f t="shared" si="233"/>
        <v>5400</v>
      </c>
      <c r="AA487" s="40">
        <v>7</v>
      </c>
      <c r="AB487" s="28">
        <f t="shared" si="223"/>
        <v>18.399999999999999</v>
      </c>
      <c r="AC487" s="34"/>
      <c r="AD487" s="34">
        <f>AA487*AB487</f>
        <v>128.79999999999998</v>
      </c>
      <c r="AE487" s="43">
        <v>0.27100000000000002</v>
      </c>
      <c r="AF487" s="34">
        <f t="shared" si="235"/>
        <v>34.904799999999994</v>
      </c>
      <c r="AG487" s="43">
        <v>0</v>
      </c>
      <c r="AH487" s="34">
        <v>0</v>
      </c>
      <c r="AI487" s="34">
        <f t="shared" si="236"/>
        <v>163.70479999999998</v>
      </c>
      <c r="AJ487" s="34">
        <v>0</v>
      </c>
      <c r="AK487" s="42">
        <v>0.03</v>
      </c>
      <c r="AL487" s="34">
        <f>AI487*AK487</f>
        <v>4.9111439999999993</v>
      </c>
      <c r="AM487" s="34">
        <f t="shared" si="237"/>
        <v>168.61594399999998</v>
      </c>
      <c r="AN487" s="43">
        <v>0</v>
      </c>
      <c r="AO487" s="34">
        <v>0</v>
      </c>
      <c r="AP487" s="34">
        <f>AM487</f>
        <v>168.61594399999998</v>
      </c>
      <c r="AQ487" s="34">
        <f t="shared" si="238"/>
        <v>200</v>
      </c>
      <c r="AR487" s="30" t="s">
        <v>59</v>
      </c>
      <c r="AS487" s="23"/>
      <c r="AT487" s="28"/>
      <c r="AU487" s="34"/>
      <c r="AV487" s="34"/>
      <c r="AW487" s="42"/>
      <c r="AX487" s="34"/>
      <c r="AY487" s="43"/>
      <c r="AZ487" s="34"/>
      <c r="BA487" s="34"/>
      <c r="BB487" s="34"/>
      <c r="BC487" s="42"/>
      <c r="BD487" s="34"/>
      <c r="BE487" s="34"/>
      <c r="BF487" s="43"/>
      <c r="BG487" s="34"/>
      <c r="BH487" s="34"/>
      <c r="BI487" s="120"/>
      <c r="BJ487" s="28">
        <f t="shared" si="234"/>
        <v>240</v>
      </c>
    </row>
    <row r="488" spans="1:62" s="46" customFormat="1" ht="15" x14ac:dyDescent="0.25">
      <c r="A488" s="103">
        <v>470</v>
      </c>
      <c r="B488" s="51" t="s">
        <v>286</v>
      </c>
      <c r="C488" s="21" t="s">
        <v>183</v>
      </c>
      <c r="D488" s="21" t="s">
        <v>88</v>
      </c>
      <c r="E488" s="22">
        <v>56</v>
      </c>
      <c r="F488" s="40">
        <v>80</v>
      </c>
      <c r="G488" s="47">
        <f t="shared" si="225"/>
        <v>136</v>
      </c>
      <c r="H488" s="50">
        <f>E488</f>
        <v>56</v>
      </c>
      <c r="I488" s="28">
        <f t="shared" si="222"/>
        <v>289.78750000000002</v>
      </c>
      <c r="J488" s="28">
        <f t="shared" si="224"/>
        <v>16228.100000000002</v>
      </c>
      <c r="K488" s="41">
        <v>15</v>
      </c>
      <c r="L488" s="34">
        <f t="shared" si="256"/>
        <v>1081.8733333333334</v>
      </c>
      <c r="M488" s="28">
        <v>1303.57</v>
      </c>
      <c r="N488" s="42">
        <v>0.25</v>
      </c>
      <c r="O488" s="34">
        <f t="shared" si="257"/>
        <v>596.3608333333334</v>
      </c>
      <c r="P488" s="42">
        <v>1.54</v>
      </c>
      <c r="Q488" s="34">
        <f t="shared" si="258"/>
        <v>3673.5827333333336</v>
      </c>
      <c r="R488" s="34">
        <f t="shared" si="229"/>
        <v>6655.3869000000004</v>
      </c>
      <c r="S488" s="42">
        <v>0.03</v>
      </c>
      <c r="T488" s="34">
        <f t="shared" si="259"/>
        <v>199.661607</v>
      </c>
      <c r="U488" s="34">
        <f t="shared" si="254"/>
        <v>6855.0485070000004</v>
      </c>
      <c r="V488" s="43">
        <v>0</v>
      </c>
      <c r="W488" s="34">
        <f>U488*V488</f>
        <v>0</v>
      </c>
      <c r="X488" s="36">
        <f t="shared" si="230"/>
        <v>6855.0485070000004</v>
      </c>
      <c r="Y488" s="36">
        <f t="shared" si="218"/>
        <v>6900</v>
      </c>
      <c r="Z488" s="29">
        <f t="shared" si="233"/>
        <v>8280</v>
      </c>
      <c r="AA488" s="40">
        <v>80</v>
      </c>
      <c r="AB488" s="28">
        <f t="shared" si="223"/>
        <v>18.399999999999999</v>
      </c>
      <c r="AC488" s="34"/>
      <c r="AD488" s="34">
        <f>AB488*AA488</f>
        <v>1472</v>
      </c>
      <c r="AE488" s="43">
        <v>0.27100000000000002</v>
      </c>
      <c r="AF488" s="34">
        <f t="shared" si="235"/>
        <v>398.91200000000003</v>
      </c>
      <c r="AG488" s="43">
        <v>0</v>
      </c>
      <c r="AH488" s="34">
        <f>AD488*AG488</f>
        <v>0</v>
      </c>
      <c r="AI488" s="34">
        <f t="shared" si="236"/>
        <v>1870.912</v>
      </c>
      <c r="AJ488" s="34">
        <v>0</v>
      </c>
      <c r="AK488" s="42">
        <v>0.03</v>
      </c>
      <c r="AL488" s="34">
        <f>(AI488+AJ488)*AK488</f>
        <v>56.127359999999996</v>
      </c>
      <c r="AM488" s="34">
        <f t="shared" si="237"/>
        <v>1927.03936</v>
      </c>
      <c r="AN488" s="43">
        <v>0</v>
      </c>
      <c r="AO488" s="34">
        <f>AM488*AN488</f>
        <v>0</v>
      </c>
      <c r="AP488" s="34">
        <f>AM488+AO488</f>
        <v>1927.03936</v>
      </c>
      <c r="AQ488" s="34">
        <f t="shared" si="238"/>
        <v>1900</v>
      </c>
      <c r="AR488" s="30" t="s">
        <v>59</v>
      </c>
      <c r="AS488" s="23"/>
      <c r="AT488" s="28"/>
      <c r="AU488" s="34"/>
      <c r="AV488" s="34"/>
      <c r="AW488" s="42"/>
      <c r="AX488" s="34"/>
      <c r="AY488" s="43"/>
      <c r="AZ488" s="34"/>
      <c r="BA488" s="34"/>
      <c r="BB488" s="34"/>
      <c r="BC488" s="42"/>
      <c r="BD488" s="34"/>
      <c r="BE488" s="34"/>
      <c r="BF488" s="43"/>
      <c r="BG488" s="34"/>
      <c r="BH488" s="34"/>
      <c r="BI488" s="120"/>
      <c r="BJ488" s="28">
        <f t="shared" si="234"/>
        <v>2280</v>
      </c>
    </row>
    <row r="489" spans="1:62" s="46" customFormat="1" ht="15" x14ac:dyDescent="0.25">
      <c r="A489" s="103">
        <v>471</v>
      </c>
      <c r="B489" s="51" t="s">
        <v>311</v>
      </c>
      <c r="C489" s="21" t="s">
        <v>183</v>
      </c>
      <c r="D489" s="21" t="s">
        <v>88</v>
      </c>
      <c r="E489" s="22">
        <v>16</v>
      </c>
      <c r="F489" s="40">
        <v>0</v>
      </c>
      <c r="G489" s="24">
        <f t="shared" si="225"/>
        <v>16</v>
      </c>
      <c r="H489" s="50">
        <v>16</v>
      </c>
      <c r="I489" s="28">
        <f t="shared" si="222"/>
        <v>289.78750000000002</v>
      </c>
      <c r="J489" s="28">
        <f t="shared" si="224"/>
        <v>4636.6000000000004</v>
      </c>
      <c r="K489" s="41">
        <v>15</v>
      </c>
      <c r="L489" s="34">
        <f t="shared" si="256"/>
        <v>309.10666666666668</v>
      </c>
      <c r="M489" s="28">
        <v>657.17</v>
      </c>
      <c r="N489" s="42">
        <v>0.25</v>
      </c>
      <c r="O489" s="34">
        <f t="shared" si="257"/>
        <v>241.56916666666666</v>
      </c>
      <c r="P489" s="42">
        <v>1.54</v>
      </c>
      <c r="Q489" s="34">
        <f t="shared" si="258"/>
        <v>1488.0660666666668</v>
      </c>
      <c r="R489" s="34">
        <f t="shared" si="229"/>
        <v>2695.9119000000001</v>
      </c>
      <c r="S489" s="42">
        <v>0.03</v>
      </c>
      <c r="T489" s="34">
        <f t="shared" si="259"/>
        <v>80.877357000000003</v>
      </c>
      <c r="U489" s="34">
        <f t="shared" si="254"/>
        <v>2776.7892569999999</v>
      </c>
      <c r="V489" s="43">
        <v>0</v>
      </c>
      <c r="W489" s="34">
        <v>0</v>
      </c>
      <c r="X489" s="36">
        <f>U489+W489+4060</f>
        <v>6836.7892570000004</v>
      </c>
      <c r="Y489" s="36">
        <f t="shared" ref="Y489:Y492" si="260">MROUND(X489,100)</f>
        <v>6800</v>
      </c>
      <c r="Z489" s="29">
        <f t="shared" si="233"/>
        <v>8160</v>
      </c>
      <c r="AA489" s="40"/>
      <c r="AB489" s="28"/>
      <c r="AC489" s="34"/>
      <c r="AD489" s="34"/>
      <c r="AE489" s="43"/>
      <c r="AF489" s="34"/>
      <c r="AG489" s="43"/>
      <c r="AH489" s="34"/>
      <c r="AI489" s="34"/>
      <c r="AJ489" s="34"/>
      <c r="AK489" s="42"/>
      <c r="AL489" s="34"/>
      <c r="AM489" s="34"/>
      <c r="AN489" s="43"/>
      <c r="AO489" s="34"/>
      <c r="AP489" s="34"/>
      <c r="AQ489" s="34"/>
      <c r="AR489" s="30"/>
      <c r="AS489" s="40"/>
      <c r="AT489" s="28"/>
      <c r="AU489" s="34"/>
      <c r="AV489" s="34"/>
      <c r="AW489" s="42"/>
      <c r="AX489" s="34"/>
      <c r="AY489" s="43"/>
      <c r="AZ489" s="34"/>
      <c r="BA489" s="34"/>
      <c r="BB489" s="34"/>
      <c r="BC489" s="42"/>
      <c r="BD489" s="34"/>
      <c r="BE489" s="34"/>
      <c r="BF489" s="43"/>
      <c r="BG489" s="34"/>
      <c r="BH489" s="34"/>
      <c r="BI489" s="120"/>
      <c r="BJ489" s="28">
        <f t="shared" si="234"/>
        <v>0</v>
      </c>
    </row>
    <row r="490" spans="1:62" s="46" customFormat="1" ht="15" x14ac:dyDescent="0.25">
      <c r="A490" s="103">
        <v>472</v>
      </c>
      <c r="B490" s="51" t="s">
        <v>287</v>
      </c>
      <c r="C490" s="21" t="s">
        <v>183</v>
      </c>
      <c r="D490" s="21" t="s">
        <v>88</v>
      </c>
      <c r="E490" s="21">
        <v>54</v>
      </c>
      <c r="F490" s="23">
        <v>40</v>
      </c>
      <c r="G490" s="47">
        <f t="shared" si="225"/>
        <v>94</v>
      </c>
      <c r="H490" s="50">
        <f>E490</f>
        <v>54</v>
      </c>
      <c r="I490" s="28">
        <f t="shared" si="222"/>
        <v>289.78750000000002</v>
      </c>
      <c r="J490" s="28">
        <f t="shared" si="224"/>
        <v>15648.525000000001</v>
      </c>
      <c r="K490" s="41">
        <v>15</v>
      </c>
      <c r="L490" s="34">
        <f t="shared" si="256"/>
        <v>1043.2350000000001</v>
      </c>
      <c r="M490" s="28">
        <v>1303.57</v>
      </c>
      <c r="N490" s="42">
        <v>0.25</v>
      </c>
      <c r="O490" s="34">
        <f t="shared" si="257"/>
        <v>586.70125000000007</v>
      </c>
      <c r="P490" s="42">
        <v>1.54</v>
      </c>
      <c r="Q490" s="34">
        <f t="shared" si="258"/>
        <v>3614.0797000000007</v>
      </c>
      <c r="R490" s="34">
        <f t="shared" si="229"/>
        <v>6547.5859500000006</v>
      </c>
      <c r="S490" s="42">
        <v>0.03</v>
      </c>
      <c r="T490" s="34">
        <f t="shared" si="259"/>
        <v>196.42757850000001</v>
      </c>
      <c r="U490" s="34">
        <f t="shared" si="254"/>
        <v>6744.0135285000006</v>
      </c>
      <c r="V490" s="43">
        <v>0</v>
      </c>
      <c r="W490" s="34">
        <f>U490*V490</f>
        <v>0</v>
      </c>
      <c r="X490" s="36">
        <f>U490+W490</f>
        <v>6744.0135285000006</v>
      </c>
      <c r="Y490" s="36">
        <f t="shared" si="260"/>
        <v>6700</v>
      </c>
      <c r="Z490" s="29">
        <f t="shared" si="233"/>
        <v>8040</v>
      </c>
      <c r="AA490" s="23">
        <v>40</v>
      </c>
      <c r="AB490" s="28">
        <f t="shared" si="223"/>
        <v>18.399999999999999</v>
      </c>
      <c r="AC490" s="34"/>
      <c r="AD490" s="34">
        <f>AB490*AA490</f>
        <v>736</v>
      </c>
      <c r="AE490" s="43">
        <v>0.27100000000000002</v>
      </c>
      <c r="AF490" s="34">
        <f>AD490*AE490</f>
        <v>199.45600000000002</v>
      </c>
      <c r="AG490" s="43">
        <v>0</v>
      </c>
      <c r="AH490" s="34">
        <f>AD490*AG490</f>
        <v>0</v>
      </c>
      <c r="AI490" s="34">
        <f>AD490+AF490+AH490</f>
        <v>935.45600000000002</v>
      </c>
      <c r="AJ490" s="34">
        <v>0</v>
      </c>
      <c r="AK490" s="42">
        <v>0.03</v>
      </c>
      <c r="AL490" s="34">
        <f>(AI490+AJ490)*AK490</f>
        <v>28.063679999999998</v>
      </c>
      <c r="AM490" s="34">
        <f>AI490+AJ490+AL490</f>
        <v>963.51967999999999</v>
      </c>
      <c r="AN490" s="43">
        <v>0</v>
      </c>
      <c r="AO490" s="34">
        <f>AM490*AN490</f>
        <v>0</v>
      </c>
      <c r="AP490" s="34">
        <f>AM490+AO490</f>
        <v>963.51967999999999</v>
      </c>
      <c r="AQ490" s="34">
        <f>MROUND(AP490,100)</f>
        <v>1000</v>
      </c>
      <c r="AR490" s="30" t="s">
        <v>59</v>
      </c>
      <c r="AS490" s="23"/>
      <c r="AT490" s="28"/>
      <c r="AU490" s="34"/>
      <c r="AV490" s="34"/>
      <c r="AW490" s="42"/>
      <c r="AX490" s="34"/>
      <c r="AY490" s="43"/>
      <c r="AZ490" s="34"/>
      <c r="BA490" s="34"/>
      <c r="BB490" s="34"/>
      <c r="BC490" s="42"/>
      <c r="BD490" s="34"/>
      <c r="BE490" s="34"/>
      <c r="BF490" s="43"/>
      <c r="BG490" s="34"/>
      <c r="BH490" s="34"/>
      <c r="BI490" s="120"/>
      <c r="BJ490" s="28">
        <f t="shared" si="234"/>
        <v>1200</v>
      </c>
    </row>
    <row r="491" spans="1:62" s="46" customFormat="1" ht="38.25" x14ac:dyDescent="0.25">
      <c r="A491" s="103">
        <v>473</v>
      </c>
      <c r="B491" s="51" t="s">
        <v>217</v>
      </c>
      <c r="C491" s="21" t="s">
        <v>183</v>
      </c>
      <c r="D491" s="21" t="s">
        <v>88</v>
      </c>
      <c r="E491" s="21">
        <v>8</v>
      </c>
      <c r="F491" s="23">
        <v>21</v>
      </c>
      <c r="G491" s="47">
        <f t="shared" si="199"/>
        <v>29</v>
      </c>
      <c r="H491" s="50">
        <f t="shared" ref="H491:H492" si="261">E491</f>
        <v>8</v>
      </c>
      <c r="I491" s="28">
        <f t="shared" si="222"/>
        <v>289.78750000000002</v>
      </c>
      <c r="J491" s="28">
        <f t="shared" si="217"/>
        <v>2318.3000000000002</v>
      </c>
      <c r="K491" s="41">
        <v>15</v>
      </c>
      <c r="L491" s="34">
        <f t="shared" si="256"/>
        <v>154.55333333333334</v>
      </c>
      <c r="M491" s="28">
        <v>1303.57</v>
      </c>
      <c r="N491" s="42">
        <v>0.25</v>
      </c>
      <c r="O491" s="34">
        <f t="shared" si="257"/>
        <v>364.53083333333331</v>
      </c>
      <c r="P491" s="42">
        <v>1.54</v>
      </c>
      <c r="Q491" s="34">
        <f t="shared" si="258"/>
        <v>2245.5099333333333</v>
      </c>
      <c r="R491" s="34">
        <f t="shared" si="229"/>
        <v>4068.1641</v>
      </c>
      <c r="S491" s="42">
        <v>0.03</v>
      </c>
      <c r="T491" s="34">
        <f t="shared" si="259"/>
        <v>122.044923</v>
      </c>
      <c r="U491" s="34">
        <f t="shared" si="254"/>
        <v>4190.2090230000003</v>
      </c>
      <c r="V491" s="43">
        <v>0</v>
      </c>
      <c r="W491" s="34">
        <f t="shared" ref="W491:W492" si="262">U491*V491</f>
        <v>0</v>
      </c>
      <c r="X491" s="36">
        <f t="shared" ref="X491:X492" si="263">U491+W491</f>
        <v>4190.2090230000003</v>
      </c>
      <c r="Y491" s="36">
        <f t="shared" si="260"/>
        <v>4200</v>
      </c>
      <c r="Z491" s="29">
        <f t="shared" si="233"/>
        <v>5040</v>
      </c>
      <c r="AA491" s="23">
        <v>21</v>
      </c>
      <c r="AB491" s="28">
        <f t="shared" si="227"/>
        <v>18.399999999999999</v>
      </c>
      <c r="AC491" s="34"/>
      <c r="AD491" s="34">
        <f t="shared" ref="AD491:AD566" si="264">AB491*AA491</f>
        <v>386.4</v>
      </c>
      <c r="AE491" s="43">
        <v>0.27100000000000002</v>
      </c>
      <c r="AF491" s="34">
        <f t="shared" ref="AF491:AF566" si="265">AD491*AE491</f>
        <v>104.7144</v>
      </c>
      <c r="AG491" s="43">
        <v>0</v>
      </c>
      <c r="AH491" s="34">
        <f t="shared" ref="AH491:AH566" si="266">AD491*AG491</f>
        <v>0</v>
      </c>
      <c r="AI491" s="34">
        <f t="shared" ref="AI491:AI566" si="267">AD491+AF491+AH491</f>
        <v>491.11439999999999</v>
      </c>
      <c r="AJ491" s="34">
        <v>0</v>
      </c>
      <c r="AK491" s="42">
        <v>0.03</v>
      </c>
      <c r="AL491" s="34">
        <f t="shared" ref="AL491:AL492" si="268">(AI491+AJ491)*AK491</f>
        <v>14.733431999999999</v>
      </c>
      <c r="AM491" s="34">
        <f t="shared" ref="AM491:AM566" si="269">AI491+AJ491+AL491</f>
        <v>505.84783199999998</v>
      </c>
      <c r="AN491" s="43">
        <v>0</v>
      </c>
      <c r="AO491" s="34">
        <f t="shared" ref="AO491:AO566" si="270">AM491*AN491</f>
        <v>0</v>
      </c>
      <c r="AP491" s="34">
        <f t="shared" ref="AP491:AP566" si="271">AM491+AO491</f>
        <v>505.84783199999998</v>
      </c>
      <c r="AQ491" s="34">
        <f t="shared" ref="AQ491:AQ566" si="272">MROUND(AP491,100)</f>
        <v>500</v>
      </c>
      <c r="AR491" s="30" t="s">
        <v>59</v>
      </c>
      <c r="AS491" s="23"/>
      <c r="AT491" s="28"/>
      <c r="AU491" s="34"/>
      <c r="AV491" s="28"/>
      <c r="AW491" s="42"/>
      <c r="AX491" s="34"/>
      <c r="AY491" s="43"/>
      <c r="AZ491" s="34"/>
      <c r="BA491" s="34"/>
      <c r="BB491" s="34"/>
      <c r="BC491" s="43"/>
      <c r="BD491" s="34"/>
      <c r="BE491" s="34"/>
      <c r="BF491" s="43"/>
      <c r="BG491" s="34"/>
      <c r="BH491" s="34"/>
      <c r="BI491" s="120"/>
      <c r="BJ491" s="28">
        <f t="shared" si="234"/>
        <v>600</v>
      </c>
    </row>
    <row r="492" spans="1:62" s="46" customFormat="1" ht="25.5" x14ac:dyDescent="0.25">
      <c r="A492" s="103">
        <v>474</v>
      </c>
      <c r="B492" s="51" t="s">
        <v>218</v>
      </c>
      <c r="C492" s="21" t="s">
        <v>183</v>
      </c>
      <c r="D492" s="21" t="s">
        <v>88</v>
      </c>
      <c r="E492" s="21">
        <v>26</v>
      </c>
      <c r="F492" s="23">
        <v>120</v>
      </c>
      <c r="G492" s="47">
        <f t="shared" ref="G492:G566" si="273">E492+F492</f>
        <v>146</v>
      </c>
      <c r="H492" s="50">
        <f t="shared" si="261"/>
        <v>26</v>
      </c>
      <c r="I492" s="28">
        <f t="shared" si="222"/>
        <v>289.78750000000002</v>
      </c>
      <c r="J492" s="28">
        <f t="shared" si="217"/>
        <v>7534.4750000000004</v>
      </c>
      <c r="K492" s="41">
        <v>15</v>
      </c>
      <c r="L492" s="34">
        <f t="shared" si="256"/>
        <v>502.29833333333335</v>
      </c>
      <c r="M492" s="28">
        <v>1329.64</v>
      </c>
      <c r="N492" s="42">
        <v>0.25</v>
      </c>
      <c r="O492" s="34">
        <f t="shared" si="257"/>
        <v>457.98458333333338</v>
      </c>
      <c r="P492" s="42">
        <v>1.54</v>
      </c>
      <c r="Q492" s="34">
        <f t="shared" si="258"/>
        <v>2821.1850333333336</v>
      </c>
      <c r="R492" s="34">
        <f t="shared" si="229"/>
        <v>5111.1079500000005</v>
      </c>
      <c r="S492" s="42">
        <v>0.03</v>
      </c>
      <c r="T492" s="34">
        <f t="shared" si="259"/>
        <v>153.33323850000002</v>
      </c>
      <c r="U492" s="34">
        <f t="shared" si="254"/>
        <v>5264.4411885000009</v>
      </c>
      <c r="V492" s="43">
        <v>0</v>
      </c>
      <c r="W492" s="34">
        <f t="shared" si="262"/>
        <v>0</v>
      </c>
      <c r="X492" s="36">
        <f t="shared" si="263"/>
        <v>5264.4411885000009</v>
      </c>
      <c r="Y492" s="36">
        <f t="shared" si="260"/>
        <v>5300</v>
      </c>
      <c r="Z492" s="29">
        <f t="shared" si="233"/>
        <v>6360</v>
      </c>
      <c r="AA492" s="23">
        <v>120</v>
      </c>
      <c r="AB492" s="28">
        <f t="shared" si="223"/>
        <v>18.399999999999999</v>
      </c>
      <c r="AC492" s="34"/>
      <c r="AD492" s="34">
        <f t="shared" si="264"/>
        <v>2208</v>
      </c>
      <c r="AE492" s="43">
        <v>0.27100000000000002</v>
      </c>
      <c r="AF492" s="34">
        <f t="shared" si="265"/>
        <v>598.36800000000005</v>
      </c>
      <c r="AG492" s="43">
        <v>0</v>
      </c>
      <c r="AH492" s="34">
        <f t="shared" si="266"/>
        <v>0</v>
      </c>
      <c r="AI492" s="34">
        <f t="shared" si="267"/>
        <v>2806.3679999999999</v>
      </c>
      <c r="AJ492" s="34">
        <v>0</v>
      </c>
      <c r="AK492" s="42">
        <v>0.03</v>
      </c>
      <c r="AL492" s="34">
        <f t="shared" si="268"/>
        <v>84.191040000000001</v>
      </c>
      <c r="AM492" s="34">
        <f t="shared" si="269"/>
        <v>2890.5590400000001</v>
      </c>
      <c r="AN492" s="43">
        <v>0</v>
      </c>
      <c r="AO492" s="34">
        <f t="shared" si="270"/>
        <v>0</v>
      </c>
      <c r="AP492" s="34">
        <f t="shared" si="271"/>
        <v>2890.5590400000001</v>
      </c>
      <c r="AQ492" s="34">
        <f t="shared" si="272"/>
        <v>2900</v>
      </c>
      <c r="AR492" s="30" t="s">
        <v>59</v>
      </c>
      <c r="AS492" s="23"/>
      <c r="AT492" s="28"/>
      <c r="AU492" s="34"/>
      <c r="AV492" s="34"/>
      <c r="AW492" s="42"/>
      <c r="AX492" s="34"/>
      <c r="AY492" s="43"/>
      <c r="AZ492" s="34"/>
      <c r="BA492" s="34"/>
      <c r="BB492" s="34"/>
      <c r="BC492" s="42"/>
      <c r="BD492" s="34"/>
      <c r="BE492" s="34"/>
      <c r="BF492" s="43"/>
      <c r="BG492" s="34"/>
      <c r="BH492" s="34"/>
      <c r="BI492" s="120"/>
      <c r="BJ492" s="28">
        <f t="shared" si="234"/>
        <v>3480</v>
      </c>
    </row>
    <row r="493" spans="1:62" s="46" customFormat="1" ht="15" x14ac:dyDescent="0.25">
      <c r="A493" s="103">
        <v>475</v>
      </c>
      <c r="B493" s="51" t="s">
        <v>220</v>
      </c>
      <c r="C493" s="21" t="s">
        <v>183</v>
      </c>
      <c r="D493" s="21" t="s">
        <v>88</v>
      </c>
      <c r="E493" s="21">
        <v>20</v>
      </c>
      <c r="F493" s="23">
        <v>0</v>
      </c>
      <c r="G493" s="47">
        <f>E493+F493</f>
        <v>20</v>
      </c>
      <c r="H493" s="50">
        <f>E493</f>
        <v>20</v>
      </c>
      <c r="I493" s="28">
        <f t="shared" si="222"/>
        <v>289.78750000000002</v>
      </c>
      <c r="J493" s="28">
        <f t="shared" ref="J493:J519" si="274">E493*I493</f>
        <v>5795.75</v>
      </c>
      <c r="K493" s="41">
        <v>15</v>
      </c>
      <c r="L493" s="34">
        <f>J493/K493</f>
        <v>386.38333333333333</v>
      </c>
      <c r="M493" s="28">
        <v>657.17</v>
      </c>
      <c r="N493" s="42">
        <v>0.25</v>
      </c>
      <c r="O493" s="34">
        <f>(L493+M493)*N493</f>
        <v>260.88833333333332</v>
      </c>
      <c r="P493" s="42">
        <v>1.54</v>
      </c>
      <c r="Q493" s="34">
        <f>(L493+M493)*P493</f>
        <v>1607.0721333333333</v>
      </c>
      <c r="R493" s="34">
        <f>L493+M493+O493+Q493</f>
        <v>2911.5137999999997</v>
      </c>
      <c r="S493" s="42">
        <v>0.03</v>
      </c>
      <c r="T493" s="34">
        <f>R493*S493</f>
        <v>87.345413999999991</v>
      </c>
      <c r="U493" s="34">
        <f>R493+T493</f>
        <v>2998.8592139999996</v>
      </c>
      <c r="V493" s="43">
        <v>0</v>
      </c>
      <c r="W493" s="34">
        <f>U493*V493</f>
        <v>0</v>
      </c>
      <c r="X493" s="36">
        <f>U493+W493</f>
        <v>2998.8592139999996</v>
      </c>
      <c r="Y493" s="36">
        <f>MROUND(X493,100)</f>
        <v>3000</v>
      </c>
      <c r="Z493" s="29">
        <f t="shared" si="233"/>
        <v>3600</v>
      </c>
      <c r="AA493" s="23">
        <v>0</v>
      </c>
      <c r="AB493" s="28">
        <f t="shared" si="223"/>
        <v>18.399999999999999</v>
      </c>
      <c r="AC493" s="34"/>
      <c r="AD493" s="34">
        <f>AB493*AA493</f>
        <v>0</v>
      </c>
      <c r="AE493" s="43">
        <v>0.27100000000000002</v>
      </c>
      <c r="AF493" s="34">
        <f>AD493*AE493</f>
        <v>0</v>
      </c>
      <c r="AG493" s="43">
        <v>0</v>
      </c>
      <c r="AH493" s="34">
        <f>AD493*AG493</f>
        <v>0</v>
      </c>
      <c r="AI493" s="34">
        <f>AD493+AF493+AH493</f>
        <v>0</v>
      </c>
      <c r="AJ493" s="34">
        <v>0</v>
      </c>
      <c r="AK493" s="42">
        <v>0.03</v>
      </c>
      <c r="AL493" s="34">
        <f>(AI493+AJ493)*AK493</f>
        <v>0</v>
      </c>
      <c r="AM493" s="34">
        <f>AI493+AJ493+AL493</f>
        <v>0</v>
      </c>
      <c r="AN493" s="43">
        <v>0</v>
      </c>
      <c r="AO493" s="34">
        <f>AM493*AN493</f>
        <v>0</v>
      </c>
      <c r="AP493" s="34">
        <f>AM493+AO493</f>
        <v>0</v>
      </c>
      <c r="AQ493" s="34">
        <f>MROUND(AP493,100)</f>
        <v>0</v>
      </c>
      <c r="AR493" s="30" t="s">
        <v>59</v>
      </c>
      <c r="AS493" s="23"/>
      <c r="AT493" s="28"/>
      <c r="AU493" s="34"/>
      <c r="AV493" s="34"/>
      <c r="AW493" s="42"/>
      <c r="AX493" s="34"/>
      <c r="AY493" s="43"/>
      <c r="AZ493" s="34"/>
      <c r="BA493" s="34"/>
      <c r="BB493" s="34"/>
      <c r="BC493" s="42"/>
      <c r="BD493" s="34"/>
      <c r="BE493" s="34"/>
      <c r="BF493" s="43"/>
      <c r="BG493" s="34"/>
      <c r="BH493" s="34"/>
      <c r="BI493" s="120"/>
      <c r="BJ493" s="28">
        <f t="shared" si="234"/>
        <v>0</v>
      </c>
    </row>
    <row r="494" spans="1:62" s="46" customFormat="1" ht="25.5" x14ac:dyDescent="0.25">
      <c r="A494" s="103">
        <v>476</v>
      </c>
      <c r="B494" s="51" t="s">
        <v>221</v>
      </c>
      <c r="C494" s="21" t="s">
        <v>183</v>
      </c>
      <c r="D494" s="21" t="s">
        <v>88</v>
      </c>
      <c r="E494" s="22">
        <v>16</v>
      </c>
      <c r="F494" s="40">
        <v>14</v>
      </c>
      <c r="G494" s="47">
        <f>E494+F494</f>
        <v>30</v>
      </c>
      <c r="H494" s="50">
        <f>E494</f>
        <v>16</v>
      </c>
      <c r="I494" s="28">
        <f t="shared" si="222"/>
        <v>289.78750000000002</v>
      </c>
      <c r="J494" s="28">
        <f t="shared" si="274"/>
        <v>4636.6000000000004</v>
      </c>
      <c r="K494" s="41">
        <v>15</v>
      </c>
      <c r="L494" s="34">
        <f>J494/K494</f>
        <v>309.10666666666668</v>
      </c>
      <c r="M494" s="28">
        <v>1303.57</v>
      </c>
      <c r="N494" s="42">
        <v>0.25</v>
      </c>
      <c r="O494" s="34">
        <f>(L494+M494)*N494</f>
        <v>403.16916666666668</v>
      </c>
      <c r="P494" s="42">
        <v>1.54</v>
      </c>
      <c r="Q494" s="34">
        <f>(L494+M494)*P494</f>
        <v>2483.5220666666669</v>
      </c>
      <c r="R494" s="34">
        <f>L494+M494+O494+Q494</f>
        <v>4499.3679000000002</v>
      </c>
      <c r="S494" s="42">
        <v>0.03</v>
      </c>
      <c r="T494" s="34">
        <f>R494*S494</f>
        <v>134.98103700000001</v>
      </c>
      <c r="U494" s="34">
        <f>R494+T494</f>
        <v>4634.3489370000007</v>
      </c>
      <c r="V494" s="43">
        <v>0</v>
      </c>
      <c r="W494" s="34">
        <f>U494*V494</f>
        <v>0</v>
      </c>
      <c r="X494" s="36">
        <f>U494+W494</f>
        <v>4634.3489370000007</v>
      </c>
      <c r="Y494" s="36">
        <f>MROUND(X494,100)</f>
        <v>4600</v>
      </c>
      <c r="Z494" s="29">
        <f t="shared" si="233"/>
        <v>5520</v>
      </c>
      <c r="AA494" s="23" t="s">
        <v>39</v>
      </c>
      <c r="AB494" s="28">
        <f t="shared" si="223"/>
        <v>18.399999999999999</v>
      </c>
      <c r="AC494" s="56"/>
      <c r="AD494" s="34">
        <f>AB494*AA494</f>
        <v>257.59999999999997</v>
      </c>
      <c r="AE494" s="43">
        <v>0.27100000000000002</v>
      </c>
      <c r="AF494" s="34">
        <f>AD494*AE494</f>
        <v>69.809599999999989</v>
      </c>
      <c r="AG494" s="43">
        <v>0</v>
      </c>
      <c r="AH494" s="34">
        <f>AD494*AG494</f>
        <v>0</v>
      </c>
      <c r="AI494" s="34">
        <f>AD494+AF494+AH494</f>
        <v>327.40959999999995</v>
      </c>
      <c r="AJ494" s="34">
        <v>0</v>
      </c>
      <c r="AK494" s="42">
        <v>0.03</v>
      </c>
      <c r="AL494" s="34">
        <f>(AI494+AJ494)*AK494</f>
        <v>9.8222879999999986</v>
      </c>
      <c r="AM494" s="34">
        <f>AI494+AJ494+AL494</f>
        <v>337.23188799999997</v>
      </c>
      <c r="AN494" s="43">
        <v>0</v>
      </c>
      <c r="AO494" s="34">
        <f>AM494*AN494</f>
        <v>0</v>
      </c>
      <c r="AP494" s="34">
        <f>AM494+AO494</f>
        <v>337.23188799999997</v>
      </c>
      <c r="AQ494" s="34">
        <f>MROUND(AP494,100)</f>
        <v>300</v>
      </c>
      <c r="AR494" s="30" t="s">
        <v>59</v>
      </c>
      <c r="AS494" s="23"/>
      <c r="AT494" s="28"/>
      <c r="AU494" s="56"/>
      <c r="AV494" s="34"/>
      <c r="AW494" s="42"/>
      <c r="AX494" s="34"/>
      <c r="AY494" s="43"/>
      <c r="AZ494" s="34"/>
      <c r="BA494" s="34"/>
      <c r="BB494" s="34"/>
      <c r="BC494" s="42"/>
      <c r="BD494" s="34"/>
      <c r="BE494" s="34"/>
      <c r="BF494" s="43"/>
      <c r="BG494" s="34"/>
      <c r="BH494" s="34"/>
      <c r="BI494" s="120"/>
      <c r="BJ494" s="28">
        <f t="shared" si="234"/>
        <v>360</v>
      </c>
    </row>
    <row r="495" spans="1:62" s="46" customFormat="1" ht="15" x14ac:dyDescent="0.25">
      <c r="A495" s="103">
        <v>477</v>
      </c>
      <c r="B495" s="51" t="s">
        <v>401</v>
      </c>
      <c r="C495" s="21" t="s">
        <v>183</v>
      </c>
      <c r="D495" s="21" t="s">
        <v>88</v>
      </c>
      <c r="E495" s="22">
        <v>10</v>
      </c>
      <c r="F495" s="40">
        <v>6</v>
      </c>
      <c r="G495" s="47">
        <f t="shared" ref="G495:G519" si="275">E495+F495</f>
        <v>16</v>
      </c>
      <c r="H495" s="50">
        <v>10</v>
      </c>
      <c r="I495" s="28">
        <f t="shared" ref="I495:I611" si="276">(323.2*0.67)+(96.5*2.3*0.33)</f>
        <v>289.78750000000002</v>
      </c>
      <c r="J495" s="28">
        <f t="shared" si="274"/>
        <v>2897.875</v>
      </c>
      <c r="K495" s="41">
        <v>15</v>
      </c>
      <c r="L495" s="34">
        <f t="shared" ref="L495:L519" si="277">J495/K495</f>
        <v>193.19166666666666</v>
      </c>
      <c r="M495" s="28">
        <v>1303.57</v>
      </c>
      <c r="N495" s="42">
        <v>0.25</v>
      </c>
      <c r="O495" s="34">
        <f t="shared" ref="O495:O519" si="278">(L495+M495)*N495</f>
        <v>374.19041666666664</v>
      </c>
      <c r="P495" s="42">
        <v>1.54</v>
      </c>
      <c r="Q495" s="34">
        <f t="shared" ref="Q495:Q519" si="279">(L495+M495)*P495</f>
        <v>2305.0129666666667</v>
      </c>
      <c r="R495" s="34">
        <f t="shared" ref="R495:R519" si="280">L495+M495+O495+Q495</f>
        <v>4175.9650499999998</v>
      </c>
      <c r="S495" s="42">
        <v>0.03</v>
      </c>
      <c r="T495" s="34">
        <f t="shared" ref="T495:T519" si="281">R495*S495</f>
        <v>125.27895149999999</v>
      </c>
      <c r="U495" s="34">
        <f t="shared" ref="U495:U519" si="282">R495+T495</f>
        <v>4301.2440015000002</v>
      </c>
      <c r="V495" s="43">
        <v>0</v>
      </c>
      <c r="W495" s="34">
        <v>0</v>
      </c>
      <c r="X495" s="36">
        <f t="shared" ref="X495:X501" si="283">U495+W495</f>
        <v>4301.2440015000002</v>
      </c>
      <c r="Y495" s="36">
        <f t="shared" ref="Y495:Y519" si="284">MROUND(X495,100)</f>
        <v>4300</v>
      </c>
      <c r="Z495" s="29">
        <f t="shared" si="233"/>
        <v>5160</v>
      </c>
      <c r="AA495" s="40">
        <v>6</v>
      </c>
      <c r="AB495" s="28">
        <f t="shared" ref="AB495:AB587" si="285">8*2.3</f>
        <v>18.399999999999999</v>
      </c>
      <c r="AC495" s="34"/>
      <c r="AD495" s="34">
        <f t="shared" ref="AD495" si="286">AB495*AA495</f>
        <v>110.39999999999999</v>
      </c>
      <c r="AE495" s="43">
        <v>0.27100000000000002</v>
      </c>
      <c r="AF495" s="34">
        <f t="shared" ref="AF495:AF501" si="287">AD495*AE495</f>
        <v>29.918399999999998</v>
      </c>
      <c r="AG495" s="43">
        <v>0</v>
      </c>
      <c r="AH495" s="34">
        <f t="shared" ref="AH495" si="288">AD495*AG495</f>
        <v>0</v>
      </c>
      <c r="AI495" s="34">
        <f t="shared" ref="AI495:AI501" si="289">AD495+AF495+AH495</f>
        <v>140.3184</v>
      </c>
      <c r="AJ495" s="34">
        <v>0</v>
      </c>
      <c r="AK495" s="42">
        <v>0.03</v>
      </c>
      <c r="AL495" s="34">
        <f t="shared" ref="AL495" si="290">(AI495+AJ495)*AK495</f>
        <v>4.2095519999999995</v>
      </c>
      <c r="AM495" s="34">
        <f t="shared" ref="AM495:AM501" si="291">AI495+AJ495+AL495</f>
        <v>144.527952</v>
      </c>
      <c r="AN495" s="43">
        <v>0</v>
      </c>
      <c r="AO495" s="34">
        <f t="shared" ref="AO495" si="292">AM495*AN495</f>
        <v>0</v>
      </c>
      <c r="AP495" s="34">
        <f t="shared" ref="AP495" si="293">AM495+AO495</f>
        <v>144.527952</v>
      </c>
      <c r="AQ495" s="34">
        <f t="shared" ref="AQ495:AQ501" si="294">MROUND(AP495,100)</f>
        <v>100</v>
      </c>
      <c r="AR495" s="30"/>
      <c r="AS495" s="40"/>
      <c r="AT495" s="28"/>
      <c r="AU495" s="34"/>
      <c r="AV495" s="34"/>
      <c r="AW495" s="42"/>
      <c r="AX495" s="34"/>
      <c r="AY495" s="43"/>
      <c r="AZ495" s="34"/>
      <c r="BA495" s="34"/>
      <c r="BB495" s="34"/>
      <c r="BC495" s="42"/>
      <c r="BD495" s="34"/>
      <c r="BE495" s="34"/>
      <c r="BF495" s="43"/>
      <c r="BG495" s="34"/>
      <c r="BH495" s="34"/>
      <c r="BI495" s="120"/>
      <c r="BJ495" s="28">
        <f t="shared" si="234"/>
        <v>120</v>
      </c>
    </row>
    <row r="496" spans="1:62" s="46" customFormat="1" ht="25.5" x14ac:dyDescent="0.25">
      <c r="A496" s="103">
        <v>478</v>
      </c>
      <c r="B496" s="51" t="s">
        <v>223</v>
      </c>
      <c r="C496" s="21" t="s">
        <v>183</v>
      </c>
      <c r="D496" s="21" t="s">
        <v>88</v>
      </c>
      <c r="E496" s="21">
        <v>42</v>
      </c>
      <c r="F496" s="23">
        <v>42</v>
      </c>
      <c r="G496" s="47">
        <f t="shared" si="275"/>
        <v>84</v>
      </c>
      <c r="H496" s="50">
        <f t="shared" ref="H496:H509" si="295">E496</f>
        <v>42</v>
      </c>
      <c r="I496" s="28">
        <f t="shared" si="276"/>
        <v>289.78750000000002</v>
      </c>
      <c r="J496" s="28">
        <f t="shared" si="274"/>
        <v>12171.075000000001</v>
      </c>
      <c r="K496" s="41">
        <v>15</v>
      </c>
      <c r="L496" s="34">
        <f t="shared" si="277"/>
        <v>811.40500000000009</v>
      </c>
      <c r="M496" s="28">
        <v>1303.57</v>
      </c>
      <c r="N496" s="42">
        <v>0.25</v>
      </c>
      <c r="O496" s="34">
        <f t="shared" si="278"/>
        <v>528.74374999999998</v>
      </c>
      <c r="P496" s="42">
        <v>1.54</v>
      </c>
      <c r="Q496" s="34">
        <f t="shared" si="279"/>
        <v>3257.0614999999998</v>
      </c>
      <c r="R496" s="34">
        <f t="shared" si="280"/>
        <v>5900.7802499999998</v>
      </c>
      <c r="S496" s="42">
        <v>0.03</v>
      </c>
      <c r="T496" s="34">
        <f t="shared" si="281"/>
        <v>177.02340749999999</v>
      </c>
      <c r="U496" s="34">
        <f t="shared" si="282"/>
        <v>6077.8036574999996</v>
      </c>
      <c r="V496" s="43">
        <v>0</v>
      </c>
      <c r="W496" s="34">
        <f>U496*V496</f>
        <v>0</v>
      </c>
      <c r="X496" s="36">
        <f t="shared" si="283"/>
        <v>6077.8036574999996</v>
      </c>
      <c r="Y496" s="36">
        <f t="shared" si="284"/>
        <v>6100</v>
      </c>
      <c r="Z496" s="29">
        <f t="shared" si="233"/>
        <v>7320</v>
      </c>
      <c r="AA496" s="23">
        <v>42</v>
      </c>
      <c r="AB496" s="28">
        <f t="shared" si="285"/>
        <v>18.399999999999999</v>
      </c>
      <c r="AC496" s="34"/>
      <c r="AD496" s="34">
        <f>AB496*AA496</f>
        <v>772.8</v>
      </c>
      <c r="AE496" s="43">
        <v>0.27100000000000002</v>
      </c>
      <c r="AF496" s="34">
        <f t="shared" si="287"/>
        <v>209.4288</v>
      </c>
      <c r="AG496" s="43">
        <v>0</v>
      </c>
      <c r="AH496" s="34">
        <f>AD496*AG496</f>
        <v>0</v>
      </c>
      <c r="AI496" s="34">
        <f t="shared" si="289"/>
        <v>982.22879999999998</v>
      </c>
      <c r="AJ496" s="34">
        <v>0</v>
      </c>
      <c r="AK496" s="42">
        <v>0.03</v>
      </c>
      <c r="AL496" s="34">
        <f>(AI496+AJ496)*AK496</f>
        <v>29.466863999999998</v>
      </c>
      <c r="AM496" s="34">
        <f t="shared" si="291"/>
        <v>1011.695664</v>
      </c>
      <c r="AN496" s="43">
        <v>0</v>
      </c>
      <c r="AO496" s="34">
        <f>AM496*AN496</f>
        <v>0</v>
      </c>
      <c r="AP496" s="34">
        <f>AM496+AO496</f>
        <v>1011.695664</v>
      </c>
      <c r="AQ496" s="34">
        <f t="shared" si="294"/>
        <v>1000</v>
      </c>
      <c r="AR496" s="30" t="s">
        <v>59</v>
      </c>
      <c r="AS496" s="23"/>
      <c r="AT496" s="28"/>
      <c r="AU496" s="34"/>
      <c r="AV496" s="34"/>
      <c r="AW496" s="42"/>
      <c r="AX496" s="34"/>
      <c r="AY496" s="43"/>
      <c r="AZ496" s="34"/>
      <c r="BA496" s="34"/>
      <c r="BB496" s="34"/>
      <c r="BC496" s="42"/>
      <c r="BD496" s="34"/>
      <c r="BE496" s="34"/>
      <c r="BF496" s="43"/>
      <c r="BG496" s="34"/>
      <c r="BH496" s="34"/>
      <c r="BI496" s="120"/>
      <c r="BJ496" s="28">
        <f t="shared" si="234"/>
        <v>1200</v>
      </c>
    </row>
    <row r="497" spans="1:62" s="46" customFormat="1" ht="24.6" customHeight="1" x14ac:dyDescent="0.25">
      <c r="A497" s="103">
        <v>479</v>
      </c>
      <c r="B497" s="51" t="s">
        <v>281</v>
      </c>
      <c r="C497" s="21" t="s">
        <v>183</v>
      </c>
      <c r="D497" s="21" t="s">
        <v>88</v>
      </c>
      <c r="E497" s="21">
        <v>40</v>
      </c>
      <c r="F497" s="23">
        <v>32</v>
      </c>
      <c r="G497" s="47">
        <f t="shared" si="275"/>
        <v>72</v>
      </c>
      <c r="H497" s="50">
        <f t="shared" si="295"/>
        <v>40</v>
      </c>
      <c r="I497" s="28">
        <f t="shared" si="276"/>
        <v>289.78750000000002</v>
      </c>
      <c r="J497" s="28">
        <f t="shared" si="274"/>
        <v>11591.5</v>
      </c>
      <c r="K497" s="41">
        <v>15</v>
      </c>
      <c r="L497" s="34">
        <f t="shared" si="277"/>
        <v>772.76666666666665</v>
      </c>
      <c r="M497" s="28">
        <v>1303.57</v>
      </c>
      <c r="N497" s="42">
        <v>0.25</v>
      </c>
      <c r="O497" s="34">
        <f t="shared" si="278"/>
        <v>519.08416666666665</v>
      </c>
      <c r="P497" s="42">
        <v>1.54</v>
      </c>
      <c r="Q497" s="34">
        <f t="shared" si="279"/>
        <v>3197.5584666666668</v>
      </c>
      <c r="R497" s="34">
        <f t="shared" si="280"/>
        <v>5792.9793</v>
      </c>
      <c r="S497" s="42">
        <v>0.03</v>
      </c>
      <c r="T497" s="34">
        <f t="shared" si="281"/>
        <v>173.789379</v>
      </c>
      <c r="U497" s="34">
        <f t="shared" si="282"/>
        <v>5966.7686789999998</v>
      </c>
      <c r="V497" s="43">
        <v>0</v>
      </c>
      <c r="W497" s="34">
        <f>U497*V497</f>
        <v>0</v>
      </c>
      <c r="X497" s="36">
        <f t="shared" si="283"/>
        <v>5966.7686789999998</v>
      </c>
      <c r="Y497" s="36">
        <f t="shared" si="284"/>
        <v>6000</v>
      </c>
      <c r="Z497" s="29">
        <f t="shared" si="233"/>
        <v>7200</v>
      </c>
      <c r="AA497" s="23">
        <v>32</v>
      </c>
      <c r="AB497" s="28">
        <f t="shared" si="285"/>
        <v>18.399999999999999</v>
      </c>
      <c r="AC497" s="34"/>
      <c r="AD497" s="34">
        <f>AB497*AA497</f>
        <v>588.79999999999995</v>
      </c>
      <c r="AE497" s="43">
        <v>0.27100000000000002</v>
      </c>
      <c r="AF497" s="34">
        <f t="shared" si="287"/>
        <v>159.56479999999999</v>
      </c>
      <c r="AG497" s="43">
        <v>0</v>
      </c>
      <c r="AH497" s="34">
        <f>AD497*AG497</f>
        <v>0</v>
      </c>
      <c r="AI497" s="34">
        <f t="shared" si="289"/>
        <v>748.36479999999995</v>
      </c>
      <c r="AJ497" s="34">
        <v>0</v>
      </c>
      <c r="AK497" s="42">
        <v>0.03</v>
      </c>
      <c r="AL497" s="34">
        <f>(AI497+AJ497)*AK497</f>
        <v>22.450943999999996</v>
      </c>
      <c r="AM497" s="34">
        <f t="shared" si="291"/>
        <v>770.815744</v>
      </c>
      <c r="AN497" s="43">
        <v>0</v>
      </c>
      <c r="AO497" s="34">
        <f>AM497*AN497</f>
        <v>0</v>
      </c>
      <c r="AP497" s="34">
        <f>AM497+AO497</f>
        <v>770.815744</v>
      </c>
      <c r="AQ497" s="34">
        <f t="shared" si="294"/>
        <v>800</v>
      </c>
      <c r="AR497" s="30" t="s">
        <v>59</v>
      </c>
      <c r="AS497" s="23"/>
      <c r="AT497" s="28"/>
      <c r="AU497" s="34"/>
      <c r="AV497" s="28"/>
      <c r="AW497" s="42"/>
      <c r="AX497" s="34"/>
      <c r="AY497" s="43"/>
      <c r="AZ497" s="34"/>
      <c r="BA497" s="34"/>
      <c r="BB497" s="34"/>
      <c r="BC497" s="43"/>
      <c r="BD497" s="34"/>
      <c r="BE497" s="34"/>
      <c r="BF497" s="43"/>
      <c r="BG497" s="34"/>
      <c r="BH497" s="34"/>
      <c r="BI497" s="120"/>
      <c r="BJ497" s="28">
        <f t="shared" si="234"/>
        <v>960</v>
      </c>
    </row>
    <row r="498" spans="1:62" s="46" customFormat="1" ht="15" x14ac:dyDescent="0.25">
      <c r="A498" s="103">
        <v>480</v>
      </c>
      <c r="B498" s="51" t="s">
        <v>282</v>
      </c>
      <c r="C498" s="21" t="s">
        <v>183</v>
      </c>
      <c r="D498" s="21" t="s">
        <v>88</v>
      </c>
      <c r="E498" s="21">
        <v>20</v>
      </c>
      <c r="F498" s="23">
        <v>4</v>
      </c>
      <c r="G498" s="47">
        <f t="shared" si="275"/>
        <v>24</v>
      </c>
      <c r="H498" s="50">
        <f t="shared" si="295"/>
        <v>20</v>
      </c>
      <c r="I498" s="28">
        <f t="shared" si="276"/>
        <v>289.78750000000002</v>
      </c>
      <c r="J498" s="28">
        <f t="shared" si="274"/>
        <v>5795.75</v>
      </c>
      <c r="K498" s="41">
        <v>15</v>
      </c>
      <c r="L498" s="34">
        <f t="shared" si="277"/>
        <v>386.38333333333333</v>
      </c>
      <c r="M498" s="28">
        <v>1303.57</v>
      </c>
      <c r="N498" s="42">
        <v>0.25</v>
      </c>
      <c r="O498" s="34">
        <f t="shared" si="278"/>
        <v>422.48833333333334</v>
      </c>
      <c r="P498" s="42">
        <v>1.54</v>
      </c>
      <c r="Q498" s="34">
        <f t="shared" si="279"/>
        <v>2602.5281333333332</v>
      </c>
      <c r="R498" s="34">
        <f t="shared" si="280"/>
        <v>4714.9697999999999</v>
      </c>
      <c r="S498" s="42">
        <v>0.03</v>
      </c>
      <c r="T498" s="34">
        <f t="shared" si="281"/>
        <v>141.449094</v>
      </c>
      <c r="U498" s="34">
        <f t="shared" si="282"/>
        <v>4856.4188939999995</v>
      </c>
      <c r="V498" s="43">
        <v>0</v>
      </c>
      <c r="W498" s="34">
        <f>U498*V498</f>
        <v>0</v>
      </c>
      <c r="X498" s="36">
        <f t="shared" si="283"/>
        <v>4856.4188939999995</v>
      </c>
      <c r="Y498" s="36">
        <f t="shared" si="284"/>
        <v>4900</v>
      </c>
      <c r="Z498" s="29">
        <f t="shared" si="233"/>
        <v>5880</v>
      </c>
      <c r="AA498" s="23">
        <v>4</v>
      </c>
      <c r="AB498" s="28">
        <f t="shared" si="285"/>
        <v>18.399999999999999</v>
      </c>
      <c r="AC498" s="34"/>
      <c r="AD498" s="34">
        <f>AB498*AA498</f>
        <v>73.599999999999994</v>
      </c>
      <c r="AE498" s="43">
        <v>0.27100000000000002</v>
      </c>
      <c r="AF498" s="34">
        <f t="shared" si="287"/>
        <v>19.945599999999999</v>
      </c>
      <c r="AG498" s="43">
        <v>0</v>
      </c>
      <c r="AH498" s="34">
        <f>AD498*AG498</f>
        <v>0</v>
      </c>
      <c r="AI498" s="34">
        <f t="shared" si="289"/>
        <v>93.545599999999993</v>
      </c>
      <c r="AJ498" s="34">
        <v>0</v>
      </c>
      <c r="AK498" s="42">
        <v>0.03</v>
      </c>
      <c r="AL498" s="34">
        <f>(AI498+AJ498)*AK498</f>
        <v>2.8063679999999995</v>
      </c>
      <c r="AM498" s="34">
        <f t="shared" si="291"/>
        <v>96.351967999999999</v>
      </c>
      <c r="AN498" s="43">
        <v>0</v>
      </c>
      <c r="AO498" s="34">
        <f>AM498*AN498</f>
        <v>0</v>
      </c>
      <c r="AP498" s="34">
        <f>AM498+AO498</f>
        <v>96.351967999999999</v>
      </c>
      <c r="AQ498" s="34">
        <f t="shared" si="294"/>
        <v>100</v>
      </c>
      <c r="AR498" s="30" t="s">
        <v>59</v>
      </c>
      <c r="AS498" s="23"/>
      <c r="AT498" s="28"/>
      <c r="AU498" s="34"/>
      <c r="AV498" s="28"/>
      <c r="AW498" s="42"/>
      <c r="AX498" s="34"/>
      <c r="AY498" s="43"/>
      <c r="AZ498" s="34"/>
      <c r="BA498" s="34"/>
      <c r="BB498" s="34"/>
      <c r="BC498" s="43"/>
      <c r="BD498" s="34"/>
      <c r="BE498" s="34"/>
      <c r="BF498" s="43"/>
      <c r="BG498" s="34"/>
      <c r="BH498" s="34"/>
      <c r="BI498" s="120"/>
      <c r="BJ498" s="28">
        <f t="shared" si="234"/>
        <v>120</v>
      </c>
    </row>
    <row r="499" spans="1:62" s="46" customFormat="1" ht="25.5" x14ac:dyDescent="0.25">
      <c r="A499" s="103">
        <v>481</v>
      </c>
      <c r="B499" s="51" t="s">
        <v>283</v>
      </c>
      <c r="C499" s="21" t="s">
        <v>183</v>
      </c>
      <c r="D499" s="21" t="s">
        <v>88</v>
      </c>
      <c r="E499" s="22">
        <v>21</v>
      </c>
      <c r="F499" s="40">
        <v>16</v>
      </c>
      <c r="G499" s="47">
        <f t="shared" si="275"/>
        <v>37</v>
      </c>
      <c r="H499" s="50">
        <f t="shared" si="295"/>
        <v>21</v>
      </c>
      <c r="I499" s="28">
        <f t="shared" si="276"/>
        <v>289.78750000000002</v>
      </c>
      <c r="J499" s="28">
        <f t="shared" si="274"/>
        <v>6085.5375000000004</v>
      </c>
      <c r="K499" s="41">
        <v>15</v>
      </c>
      <c r="L499" s="34">
        <f t="shared" si="277"/>
        <v>405.70250000000004</v>
      </c>
      <c r="M499" s="28">
        <v>1303.57</v>
      </c>
      <c r="N499" s="42">
        <v>0.25</v>
      </c>
      <c r="O499" s="34">
        <f t="shared" si="278"/>
        <v>427.31812500000001</v>
      </c>
      <c r="P499" s="42">
        <v>1.54</v>
      </c>
      <c r="Q499" s="34">
        <f t="shared" si="279"/>
        <v>2632.2796499999999</v>
      </c>
      <c r="R499" s="34">
        <f t="shared" si="280"/>
        <v>4768.8702749999993</v>
      </c>
      <c r="S499" s="42">
        <v>0.03</v>
      </c>
      <c r="T499" s="34">
        <f t="shared" si="281"/>
        <v>143.06610824999998</v>
      </c>
      <c r="U499" s="34">
        <f t="shared" si="282"/>
        <v>4911.9363832499994</v>
      </c>
      <c r="V499" s="43">
        <v>0</v>
      </c>
      <c r="W499" s="34">
        <f>U499*V499</f>
        <v>0</v>
      </c>
      <c r="X499" s="36">
        <f t="shared" si="283"/>
        <v>4911.9363832499994</v>
      </c>
      <c r="Y499" s="36">
        <f t="shared" si="284"/>
        <v>4900</v>
      </c>
      <c r="Z499" s="29">
        <f t="shared" si="233"/>
        <v>5880</v>
      </c>
      <c r="AA499" s="40">
        <v>16</v>
      </c>
      <c r="AB499" s="28">
        <f t="shared" si="285"/>
        <v>18.399999999999999</v>
      </c>
      <c r="AC499" s="34"/>
      <c r="AD499" s="34">
        <f>AB499*AA499</f>
        <v>294.39999999999998</v>
      </c>
      <c r="AE499" s="43">
        <v>0.27100000000000002</v>
      </c>
      <c r="AF499" s="34">
        <f t="shared" si="287"/>
        <v>79.782399999999996</v>
      </c>
      <c r="AG499" s="43">
        <v>0</v>
      </c>
      <c r="AH499" s="34">
        <f>AD499*AG499</f>
        <v>0</v>
      </c>
      <c r="AI499" s="34">
        <f t="shared" si="289"/>
        <v>374.18239999999997</v>
      </c>
      <c r="AJ499" s="34">
        <v>0</v>
      </c>
      <c r="AK499" s="42">
        <v>0.03</v>
      </c>
      <c r="AL499" s="34">
        <f>(AI499+AJ499)*AK499</f>
        <v>11.225471999999998</v>
      </c>
      <c r="AM499" s="34">
        <f t="shared" si="291"/>
        <v>385.407872</v>
      </c>
      <c r="AN499" s="43">
        <v>0</v>
      </c>
      <c r="AO499" s="34">
        <f>AM499*AN499</f>
        <v>0</v>
      </c>
      <c r="AP499" s="34">
        <f>AM499+AO499</f>
        <v>385.407872</v>
      </c>
      <c r="AQ499" s="34">
        <f t="shared" si="294"/>
        <v>400</v>
      </c>
      <c r="AR499" s="30" t="s">
        <v>131</v>
      </c>
      <c r="AS499" s="23"/>
      <c r="AT499" s="28"/>
      <c r="AU499" s="34"/>
      <c r="AV499" s="34"/>
      <c r="AW499" s="42"/>
      <c r="AX499" s="34"/>
      <c r="AY499" s="43"/>
      <c r="AZ499" s="34"/>
      <c r="BA499" s="34"/>
      <c r="BB499" s="34"/>
      <c r="BC499" s="42"/>
      <c r="BD499" s="34"/>
      <c r="BE499" s="34"/>
      <c r="BF499" s="43"/>
      <c r="BG499" s="34"/>
      <c r="BH499" s="34"/>
      <c r="BI499" s="120"/>
      <c r="BJ499" s="28">
        <f t="shared" si="234"/>
        <v>480</v>
      </c>
    </row>
    <row r="500" spans="1:62" s="46" customFormat="1" ht="15" x14ac:dyDescent="0.25">
      <c r="A500" s="103">
        <v>482</v>
      </c>
      <c r="B500" s="51" t="s">
        <v>279</v>
      </c>
      <c r="C500" s="21" t="s">
        <v>183</v>
      </c>
      <c r="D500" s="21" t="s">
        <v>88</v>
      </c>
      <c r="E500" s="21">
        <v>40</v>
      </c>
      <c r="F500" s="40">
        <v>64</v>
      </c>
      <c r="G500" s="47">
        <f t="shared" si="275"/>
        <v>104</v>
      </c>
      <c r="H500" s="50">
        <f t="shared" si="295"/>
        <v>40</v>
      </c>
      <c r="I500" s="28">
        <f t="shared" si="276"/>
        <v>289.78750000000002</v>
      </c>
      <c r="J500" s="28">
        <f t="shared" si="274"/>
        <v>11591.5</v>
      </c>
      <c r="K500" s="41">
        <v>15</v>
      </c>
      <c r="L500" s="34">
        <f t="shared" si="277"/>
        <v>772.76666666666665</v>
      </c>
      <c r="M500" s="28">
        <v>1303.57</v>
      </c>
      <c r="N500" s="42">
        <v>0.25</v>
      </c>
      <c r="O500" s="34">
        <f t="shared" si="278"/>
        <v>519.08416666666665</v>
      </c>
      <c r="P500" s="42">
        <v>1.54</v>
      </c>
      <c r="Q500" s="34">
        <f t="shared" si="279"/>
        <v>3197.5584666666668</v>
      </c>
      <c r="R500" s="34">
        <f t="shared" si="280"/>
        <v>5792.9793</v>
      </c>
      <c r="S500" s="42">
        <v>0.03</v>
      </c>
      <c r="T500" s="34">
        <f t="shared" si="281"/>
        <v>173.789379</v>
      </c>
      <c r="U500" s="34">
        <f t="shared" si="282"/>
        <v>5966.7686789999998</v>
      </c>
      <c r="V500" s="43">
        <v>0</v>
      </c>
      <c r="W500" s="34">
        <f>U500*V500</f>
        <v>0</v>
      </c>
      <c r="X500" s="36">
        <f t="shared" si="283"/>
        <v>5966.7686789999998</v>
      </c>
      <c r="Y500" s="36">
        <f t="shared" si="284"/>
        <v>6000</v>
      </c>
      <c r="Z500" s="29">
        <f t="shared" si="233"/>
        <v>7200</v>
      </c>
      <c r="AA500" s="40">
        <v>64</v>
      </c>
      <c r="AB500" s="28">
        <f t="shared" si="285"/>
        <v>18.399999999999999</v>
      </c>
      <c r="AC500" s="34"/>
      <c r="AD500" s="34">
        <f>AB500*AA500</f>
        <v>1177.5999999999999</v>
      </c>
      <c r="AE500" s="43">
        <v>0.27100000000000002</v>
      </c>
      <c r="AF500" s="34">
        <f t="shared" si="287"/>
        <v>319.12959999999998</v>
      </c>
      <c r="AG500" s="43">
        <v>0</v>
      </c>
      <c r="AH500" s="34">
        <f>AD500*AG500</f>
        <v>0</v>
      </c>
      <c r="AI500" s="34">
        <f t="shared" si="289"/>
        <v>1496.7295999999999</v>
      </c>
      <c r="AJ500" s="34">
        <v>0</v>
      </c>
      <c r="AK500" s="42">
        <v>0.03</v>
      </c>
      <c r="AL500" s="34">
        <f>(AI500+AJ500)*AK500</f>
        <v>44.901887999999992</v>
      </c>
      <c r="AM500" s="34">
        <f t="shared" si="291"/>
        <v>1541.631488</v>
      </c>
      <c r="AN500" s="43">
        <v>0</v>
      </c>
      <c r="AO500" s="34">
        <f>AM500*AN500</f>
        <v>0</v>
      </c>
      <c r="AP500" s="34">
        <f>AM500+AO500</f>
        <v>1541.631488</v>
      </c>
      <c r="AQ500" s="34">
        <f t="shared" si="294"/>
        <v>1500</v>
      </c>
      <c r="AR500" s="30" t="s">
        <v>59</v>
      </c>
      <c r="AS500" s="23"/>
      <c r="AT500" s="28"/>
      <c r="AU500" s="34"/>
      <c r="AV500" s="28"/>
      <c r="AW500" s="42"/>
      <c r="AX500" s="34"/>
      <c r="AY500" s="43"/>
      <c r="AZ500" s="34"/>
      <c r="BA500" s="34"/>
      <c r="BB500" s="34"/>
      <c r="BC500" s="43"/>
      <c r="BD500" s="34"/>
      <c r="BE500" s="34"/>
      <c r="BF500" s="43"/>
      <c r="BG500" s="34"/>
      <c r="BH500" s="34"/>
      <c r="BI500" s="120"/>
      <c r="BJ500" s="28">
        <f t="shared" si="234"/>
        <v>1800</v>
      </c>
    </row>
    <row r="501" spans="1:62" s="46" customFormat="1" ht="25.5" x14ac:dyDescent="0.25">
      <c r="A501" s="103">
        <v>483</v>
      </c>
      <c r="B501" s="51" t="s">
        <v>289</v>
      </c>
      <c r="C501" s="21" t="s">
        <v>183</v>
      </c>
      <c r="D501" s="21" t="s">
        <v>88</v>
      </c>
      <c r="E501" s="22">
        <v>40</v>
      </c>
      <c r="F501" s="40">
        <v>80</v>
      </c>
      <c r="G501" s="47">
        <f t="shared" si="275"/>
        <v>120</v>
      </c>
      <c r="H501" s="50">
        <f t="shared" si="295"/>
        <v>40</v>
      </c>
      <c r="I501" s="28">
        <f t="shared" si="276"/>
        <v>289.78750000000002</v>
      </c>
      <c r="J501" s="28">
        <f t="shared" si="274"/>
        <v>11591.5</v>
      </c>
      <c r="K501" s="41">
        <v>15</v>
      </c>
      <c r="L501" s="34">
        <f t="shared" si="277"/>
        <v>772.76666666666665</v>
      </c>
      <c r="M501" s="28">
        <v>1303.57</v>
      </c>
      <c r="N501" s="42">
        <v>0.25</v>
      </c>
      <c r="O501" s="34">
        <f t="shared" si="278"/>
        <v>519.08416666666665</v>
      </c>
      <c r="P501" s="42">
        <v>1.54</v>
      </c>
      <c r="Q501" s="34">
        <f t="shared" si="279"/>
        <v>3197.5584666666668</v>
      </c>
      <c r="R501" s="34">
        <f t="shared" si="280"/>
        <v>5792.9793</v>
      </c>
      <c r="S501" s="42">
        <v>0.03</v>
      </c>
      <c r="T501" s="34">
        <f t="shared" si="281"/>
        <v>173.789379</v>
      </c>
      <c r="U501" s="34">
        <f t="shared" si="282"/>
        <v>5966.7686789999998</v>
      </c>
      <c r="V501" s="43">
        <v>0</v>
      </c>
      <c r="W501" s="34">
        <v>0</v>
      </c>
      <c r="X501" s="36">
        <f t="shared" si="283"/>
        <v>5966.7686789999998</v>
      </c>
      <c r="Y501" s="36">
        <f t="shared" si="284"/>
        <v>6000</v>
      </c>
      <c r="Z501" s="29">
        <f t="shared" si="233"/>
        <v>7200</v>
      </c>
      <c r="AA501" s="40">
        <v>80</v>
      </c>
      <c r="AB501" s="28">
        <f t="shared" si="285"/>
        <v>18.399999999999999</v>
      </c>
      <c r="AC501" s="34"/>
      <c r="AD501" s="34">
        <f>AA501*AB501</f>
        <v>1472</v>
      </c>
      <c r="AE501" s="43">
        <v>0.27100000000000002</v>
      </c>
      <c r="AF501" s="34">
        <f t="shared" si="287"/>
        <v>398.91200000000003</v>
      </c>
      <c r="AG501" s="43">
        <v>0</v>
      </c>
      <c r="AH501" s="34">
        <v>0</v>
      </c>
      <c r="AI501" s="34">
        <f t="shared" si="289"/>
        <v>1870.912</v>
      </c>
      <c r="AJ501" s="34">
        <v>0</v>
      </c>
      <c r="AK501" s="42">
        <v>0.03</v>
      </c>
      <c r="AL501" s="34">
        <f>AI501*AK501</f>
        <v>56.127359999999996</v>
      </c>
      <c r="AM501" s="34">
        <f t="shared" si="291"/>
        <v>1927.03936</v>
      </c>
      <c r="AN501" s="43">
        <v>0</v>
      </c>
      <c r="AO501" s="34">
        <v>0</v>
      </c>
      <c r="AP501" s="34">
        <f>AM501</f>
        <v>1927.03936</v>
      </c>
      <c r="AQ501" s="34">
        <f t="shared" si="294"/>
        <v>1900</v>
      </c>
      <c r="AR501" s="30" t="s">
        <v>59</v>
      </c>
      <c r="AS501" s="23"/>
      <c r="AT501" s="28"/>
      <c r="AU501" s="34"/>
      <c r="AV501" s="34"/>
      <c r="AW501" s="42"/>
      <c r="AX501" s="34"/>
      <c r="AY501" s="43"/>
      <c r="AZ501" s="34"/>
      <c r="BA501" s="34"/>
      <c r="BB501" s="34"/>
      <c r="BC501" s="42"/>
      <c r="BD501" s="34"/>
      <c r="BE501" s="34"/>
      <c r="BF501" s="43"/>
      <c r="BG501" s="34"/>
      <c r="BH501" s="34"/>
      <c r="BI501" s="120"/>
      <c r="BJ501" s="28">
        <f t="shared" si="234"/>
        <v>2280</v>
      </c>
    </row>
    <row r="502" spans="1:62" s="46" customFormat="1" ht="25.5" x14ac:dyDescent="0.25">
      <c r="A502" s="103">
        <v>484</v>
      </c>
      <c r="B502" s="51" t="s">
        <v>356</v>
      </c>
      <c r="C502" s="21" t="s">
        <v>183</v>
      </c>
      <c r="D502" s="21" t="s">
        <v>88</v>
      </c>
      <c r="E502" s="66">
        <v>16</v>
      </c>
      <c r="F502" s="40">
        <v>0</v>
      </c>
      <c r="G502" s="47">
        <f t="shared" si="275"/>
        <v>16</v>
      </c>
      <c r="H502" s="50">
        <f t="shared" si="295"/>
        <v>16</v>
      </c>
      <c r="I502" s="28">
        <f t="shared" si="276"/>
        <v>289.78750000000002</v>
      </c>
      <c r="J502" s="28">
        <f t="shared" si="274"/>
        <v>4636.6000000000004</v>
      </c>
      <c r="K502" s="41">
        <v>15</v>
      </c>
      <c r="L502" s="34">
        <f t="shared" si="277"/>
        <v>309.10666666666668</v>
      </c>
      <c r="M502" s="28">
        <v>657.17333333333329</v>
      </c>
      <c r="N502" s="42">
        <v>0.25</v>
      </c>
      <c r="O502" s="34">
        <f t="shared" si="278"/>
        <v>241.57</v>
      </c>
      <c r="P502" s="42">
        <v>1.54</v>
      </c>
      <c r="Q502" s="34">
        <f t="shared" si="279"/>
        <v>1488.0712000000001</v>
      </c>
      <c r="R502" s="34">
        <f t="shared" si="280"/>
        <v>2695.9211999999998</v>
      </c>
      <c r="S502" s="42">
        <v>0.03</v>
      </c>
      <c r="T502" s="34">
        <f t="shared" si="281"/>
        <v>80.877635999999995</v>
      </c>
      <c r="U502" s="34">
        <f t="shared" si="282"/>
        <v>2776.7988359999999</v>
      </c>
      <c r="V502" s="43">
        <v>0</v>
      </c>
      <c r="W502" s="34">
        <v>0</v>
      </c>
      <c r="X502" s="36">
        <f>U502+W502</f>
        <v>2776.7988359999999</v>
      </c>
      <c r="Y502" s="36">
        <f t="shared" si="284"/>
        <v>2800</v>
      </c>
      <c r="Z502" s="29">
        <f t="shared" si="233"/>
        <v>3360</v>
      </c>
      <c r="AA502" s="40"/>
      <c r="AB502" s="28">
        <f t="shared" si="285"/>
        <v>18.399999999999999</v>
      </c>
      <c r="AC502" s="34"/>
      <c r="AD502" s="34">
        <f>AB502*AA502</f>
        <v>0</v>
      </c>
      <c r="AE502" s="43">
        <v>0.27100000000000002</v>
      </c>
      <c r="AF502" s="34">
        <f>AD502*AE502</f>
        <v>0</v>
      </c>
      <c r="AG502" s="43">
        <v>0</v>
      </c>
      <c r="AH502" s="34">
        <f>AD502*AG502</f>
        <v>0</v>
      </c>
      <c r="AI502" s="34">
        <f>AD502+AF502+AH502</f>
        <v>0</v>
      </c>
      <c r="AJ502" s="34">
        <v>0</v>
      </c>
      <c r="AK502" s="42">
        <v>0.03</v>
      </c>
      <c r="AL502" s="34">
        <f>(AI502+AJ502)*AK502</f>
        <v>0</v>
      </c>
      <c r="AM502" s="34">
        <f>AI502+AJ502+AL502</f>
        <v>0</v>
      </c>
      <c r="AN502" s="43">
        <v>0</v>
      </c>
      <c r="AO502" s="34">
        <f>AM502*AN502</f>
        <v>0</v>
      </c>
      <c r="AP502" s="34">
        <f>AM502+AO502</f>
        <v>0</v>
      </c>
      <c r="AQ502" s="34">
        <f>MROUND(AP502,100)</f>
        <v>0</v>
      </c>
      <c r="AR502" s="57"/>
      <c r="AS502" s="40"/>
      <c r="AT502" s="28">
        <f>(323.2*0.67)+(96.5*2.3*0.33)</f>
        <v>289.78750000000002</v>
      </c>
      <c r="AU502" s="34"/>
      <c r="AV502" s="28">
        <f>(AT502*AS502)/15</f>
        <v>0</v>
      </c>
      <c r="AW502" s="42">
        <v>0.25</v>
      </c>
      <c r="AX502" s="34">
        <f>AV502*AW502</f>
        <v>0</v>
      </c>
      <c r="AY502" s="43">
        <v>0</v>
      </c>
      <c r="AZ502" s="34">
        <f>AV502*AY502</f>
        <v>0</v>
      </c>
      <c r="BA502" s="34">
        <f>AV502+AX502+AZ502</f>
        <v>0</v>
      </c>
      <c r="BB502" s="34">
        <v>0</v>
      </c>
      <c r="BC502" s="43">
        <v>0.03</v>
      </c>
      <c r="BD502" s="34">
        <f>(BA502+BB502)*BC502</f>
        <v>0</v>
      </c>
      <c r="BE502" s="34">
        <f>BA502+BB502+BD502</f>
        <v>0</v>
      </c>
      <c r="BF502" s="43">
        <v>0</v>
      </c>
      <c r="BG502" s="34">
        <f>BE502*BF502</f>
        <v>0</v>
      </c>
      <c r="BH502" s="34">
        <f>BE502+BG502</f>
        <v>0</v>
      </c>
      <c r="BI502" s="120"/>
      <c r="BJ502" s="28">
        <f t="shared" si="234"/>
        <v>0</v>
      </c>
    </row>
    <row r="503" spans="1:62" s="46" customFormat="1" ht="15" x14ac:dyDescent="0.25">
      <c r="A503" s="103">
        <v>485</v>
      </c>
      <c r="B503" s="51" t="s">
        <v>364</v>
      </c>
      <c r="C503" s="21" t="s">
        <v>183</v>
      </c>
      <c r="D503" s="21" t="s">
        <v>88</v>
      </c>
      <c r="E503" s="22">
        <v>3</v>
      </c>
      <c r="F503" s="40">
        <v>0</v>
      </c>
      <c r="G503" s="47">
        <f t="shared" si="275"/>
        <v>3</v>
      </c>
      <c r="H503" s="50">
        <f t="shared" si="295"/>
        <v>3</v>
      </c>
      <c r="I503" s="28">
        <f t="shared" si="276"/>
        <v>289.78750000000002</v>
      </c>
      <c r="J503" s="28">
        <f t="shared" si="274"/>
        <v>869.36250000000007</v>
      </c>
      <c r="K503" s="41">
        <v>15</v>
      </c>
      <c r="L503" s="34">
        <f t="shared" si="277"/>
        <v>57.957500000000003</v>
      </c>
      <c r="M503" s="28">
        <v>657.17</v>
      </c>
      <c r="N503" s="42">
        <v>0.25</v>
      </c>
      <c r="O503" s="34">
        <f t="shared" si="278"/>
        <v>178.78187499999999</v>
      </c>
      <c r="P503" s="42">
        <v>1.54</v>
      </c>
      <c r="Q503" s="34">
        <f t="shared" si="279"/>
        <v>1101.2963499999998</v>
      </c>
      <c r="R503" s="34">
        <f t="shared" si="280"/>
        <v>1995.2057249999998</v>
      </c>
      <c r="S503" s="42">
        <v>0.03</v>
      </c>
      <c r="T503" s="34">
        <f t="shared" si="281"/>
        <v>59.856171749999994</v>
      </c>
      <c r="U503" s="34">
        <f t="shared" si="282"/>
        <v>2055.06189675</v>
      </c>
      <c r="V503" s="43">
        <v>0</v>
      </c>
      <c r="W503" s="34">
        <v>0</v>
      </c>
      <c r="X503" s="36">
        <f>U503+W503</f>
        <v>2055.06189675</v>
      </c>
      <c r="Y503" s="36">
        <f t="shared" si="284"/>
        <v>2100</v>
      </c>
      <c r="Z503" s="29">
        <f t="shared" si="233"/>
        <v>2520</v>
      </c>
      <c r="AA503" s="40"/>
      <c r="AB503" s="28"/>
      <c r="AC503" s="34"/>
      <c r="AD503" s="34"/>
      <c r="AE503" s="43"/>
      <c r="AF503" s="34"/>
      <c r="AG503" s="43"/>
      <c r="AH503" s="34"/>
      <c r="AI503" s="34"/>
      <c r="AJ503" s="34"/>
      <c r="AK503" s="42"/>
      <c r="AL503" s="34"/>
      <c r="AM503" s="34"/>
      <c r="AN503" s="43"/>
      <c r="AO503" s="34"/>
      <c r="AP503" s="34"/>
      <c r="AQ503" s="34"/>
      <c r="AR503" s="57"/>
      <c r="AS503" s="40"/>
      <c r="AT503" s="28"/>
      <c r="AU503" s="34"/>
      <c r="AV503" s="28"/>
      <c r="AW503" s="42"/>
      <c r="AX503" s="34"/>
      <c r="AY503" s="43"/>
      <c r="AZ503" s="34"/>
      <c r="BA503" s="34"/>
      <c r="BB503" s="34"/>
      <c r="BC503" s="43"/>
      <c r="BD503" s="34"/>
      <c r="BE503" s="34"/>
      <c r="BF503" s="43"/>
      <c r="BG503" s="34"/>
      <c r="BH503" s="34"/>
      <c r="BI503" s="120"/>
      <c r="BJ503" s="28">
        <f t="shared" si="234"/>
        <v>0</v>
      </c>
    </row>
    <row r="504" spans="1:62" s="46" customFormat="1" ht="15" x14ac:dyDescent="0.25">
      <c r="A504" s="103">
        <v>486</v>
      </c>
      <c r="B504" s="51" t="s">
        <v>219</v>
      </c>
      <c r="C504" s="21" t="s">
        <v>183</v>
      </c>
      <c r="D504" s="21" t="s">
        <v>88</v>
      </c>
      <c r="E504" s="22">
        <v>21</v>
      </c>
      <c r="F504" s="40">
        <v>35</v>
      </c>
      <c r="G504" s="47">
        <f t="shared" si="275"/>
        <v>56</v>
      </c>
      <c r="H504" s="50">
        <f t="shared" si="295"/>
        <v>21</v>
      </c>
      <c r="I504" s="28">
        <f t="shared" si="276"/>
        <v>289.78750000000002</v>
      </c>
      <c r="J504" s="28">
        <f t="shared" si="274"/>
        <v>6085.5375000000004</v>
      </c>
      <c r="K504" s="41">
        <v>15</v>
      </c>
      <c r="L504" s="34">
        <f t="shared" si="277"/>
        <v>405.70250000000004</v>
      </c>
      <c r="M504" s="28">
        <v>1303.57</v>
      </c>
      <c r="N504" s="42">
        <v>0.25</v>
      </c>
      <c r="O504" s="34">
        <f t="shared" si="278"/>
        <v>427.31812500000001</v>
      </c>
      <c r="P504" s="42">
        <v>1.54</v>
      </c>
      <c r="Q504" s="34">
        <f t="shared" si="279"/>
        <v>2632.2796499999999</v>
      </c>
      <c r="R504" s="34">
        <f t="shared" si="280"/>
        <v>4768.8702749999993</v>
      </c>
      <c r="S504" s="42">
        <v>0.03</v>
      </c>
      <c r="T504" s="34">
        <f t="shared" si="281"/>
        <v>143.06610824999998</v>
      </c>
      <c r="U504" s="34">
        <f t="shared" si="282"/>
        <v>4911.9363832499994</v>
      </c>
      <c r="V504" s="43">
        <v>0</v>
      </c>
      <c r="W504" s="34">
        <f>U504*V504</f>
        <v>0</v>
      </c>
      <c r="X504" s="36">
        <f>U504+W504</f>
        <v>4911.9363832499994</v>
      </c>
      <c r="Y504" s="36">
        <f t="shared" si="284"/>
        <v>4900</v>
      </c>
      <c r="Z504" s="29">
        <f t="shared" si="233"/>
        <v>5880</v>
      </c>
      <c r="AA504" s="40">
        <v>35</v>
      </c>
      <c r="AB504" s="28">
        <f t="shared" si="285"/>
        <v>18.399999999999999</v>
      </c>
      <c r="AC504" s="34"/>
      <c r="AD504" s="34">
        <f>AB504*AA504</f>
        <v>644</v>
      </c>
      <c r="AE504" s="43">
        <v>0.27100000000000002</v>
      </c>
      <c r="AF504" s="34">
        <f>AD504*AE504</f>
        <v>174.524</v>
      </c>
      <c r="AG504" s="43">
        <v>0</v>
      </c>
      <c r="AH504" s="34">
        <f>AD504*AG504</f>
        <v>0</v>
      </c>
      <c r="AI504" s="34">
        <f>AD504+AF504+AH504</f>
        <v>818.524</v>
      </c>
      <c r="AJ504" s="34">
        <v>0</v>
      </c>
      <c r="AK504" s="42">
        <v>0.03</v>
      </c>
      <c r="AL504" s="34">
        <f>(AI504+AJ504)*AK504</f>
        <v>24.555720000000001</v>
      </c>
      <c r="AM504" s="34">
        <f>AI504+AJ504+AL504</f>
        <v>843.07971999999995</v>
      </c>
      <c r="AN504" s="43">
        <v>0</v>
      </c>
      <c r="AO504" s="34">
        <f>AM504*AN504</f>
        <v>0</v>
      </c>
      <c r="AP504" s="34">
        <f>AM504+AO504</f>
        <v>843.07971999999995</v>
      </c>
      <c r="AQ504" s="34">
        <f>MROUND(AP504,100)</f>
        <v>800</v>
      </c>
      <c r="AR504" s="30" t="s">
        <v>59</v>
      </c>
      <c r="AS504" s="23"/>
      <c r="AT504" s="28"/>
      <c r="AU504" s="34"/>
      <c r="AV504" s="34"/>
      <c r="AW504" s="42"/>
      <c r="AX504" s="34"/>
      <c r="AY504" s="43"/>
      <c r="AZ504" s="34"/>
      <c r="BA504" s="34"/>
      <c r="BB504" s="34"/>
      <c r="BC504" s="42"/>
      <c r="BD504" s="34"/>
      <c r="BE504" s="34"/>
      <c r="BF504" s="43"/>
      <c r="BG504" s="34"/>
      <c r="BH504" s="34"/>
      <c r="BI504" s="120"/>
      <c r="BJ504" s="28">
        <f t="shared" si="234"/>
        <v>960</v>
      </c>
    </row>
    <row r="505" spans="1:62" s="46" customFormat="1" ht="38.25" x14ac:dyDescent="0.25">
      <c r="A505" s="103">
        <v>487</v>
      </c>
      <c r="B505" s="51" t="s">
        <v>390</v>
      </c>
      <c r="C505" s="21" t="s">
        <v>183</v>
      </c>
      <c r="D505" s="21" t="s">
        <v>88</v>
      </c>
      <c r="E505" s="22">
        <v>8</v>
      </c>
      <c r="F505" s="40">
        <v>0</v>
      </c>
      <c r="G505" s="24">
        <f t="shared" si="275"/>
        <v>8</v>
      </c>
      <c r="H505" s="25">
        <f t="shared" si="295"/>
        <v>8</v>
      </c>
      <c r="I505" s="26">
        <f t="shared" si="276"/>
        <v>289.78750000000002</v>
      </c>
      <c r="J505" s="28">
        <f t="shared" si="274"/>
        <v>2318.3000000000002</v>
      </c>
      <c r="K505" s="41">
        <v>15</v>
      </c>
      <c r="L505" s="34">
        <f t="shared" si="277"/>
        <v>154.55333333333334</v>
      </c>
      <c r="M505" s="28">
        <v>657.17</v>
      </c>
      <c r="N505" s="27">
        <v>0.25</v>
      </c>
      <c r="O505" s="34">
        <f t="shared" si="278"/>
        <v>202.93083333333334</v>
      </c>
      <c r="P505" s="27">
        <v>1.54</v>
      </c>
      <c r="Q505" s="34">
        <f t="shared" si="279"/>
        <v>1250.0539333333334</v>
      </c>
      <c r="R505" s="34">
        <f t="shared" si="280"/>
        <v>2264.7080999999998</v>
      </c>
      <c r="S505" s="27">
        <v>0.03</v>
      </c>
      <c r="T505" s="34">
        <f t="shared" si="281"/>
        <v>67.941242999999986</v>
      </c>
      <c r="U505" s="34">
        <f t="shared" si="282"/>
        <v>2332.649343</v>
      </c>
      <c r="V505" s="43">
        <v>0</v>
      </c>
      <c r="W505" s="34">
        <v>0</v>
      </c>
      <c r="X505" s="36">
        <f>U505+W505+1700</f>
        <v>4032.649343</v>
      </c>
      <c r="Y505" s="36">
        <f t="shared" si="284"/>
        <v>4000</v>
      </c>
      <c r="Z505" s="29">
        <f t="shared" si="233"/>
        <v>4800</v>
      </c>
      <c r="AA505" s="23"/>
      <c r="AB505" s="28"/>
      <c r="AC505" s="34"/>
      <c r="AD505" s="34"/>
      <c r="AE505" s="35"/>
      <c r="AF505" s="34"/>
      <c r="AG505" s="43"/>
      <c r="AH505" s="34"/>
      <c r="AI505" s="34"/>
      <c r="AJ505" s="34"/>
      <c r="AK505" s="27"/>
      <c r="AL505" s="34"/>
      <c r="AM505" s="34"/>
      <c r="AN505" s="43"/>
      <c r="AO505" s="34"/>
      <c r="AP505" s="34"/>
      <c r="AQ505" s="34"/>
      <c r="AR505" s="30"/>
      <c r="AS505" s="23"/>
      <c r="AT505" s="28"/>
      <c r="AU505" s="34"/>
      <c r="AV505" s="28"/>
      <c r="AW505" s="27"/>
      <c r="AX505" s="34"/>
      <c r="AY505" s="43"/>
      <c r="AZ505" s="34"/>
      <c r="BA505" s="34"/>
      <c r="BB505" s="34"/>
      <c r="BC505" s="27"/>
      <c r="BD505" s="34"/>
      <c r="BE505" s="34"/>
      <c r="BF505" s="43"/>
      <c r="BG505" s="34"/>
      <c r="BH505" s="34"/>
      <c r="BI505" s="123"/>
      <c r="BJ505" s="28">
        <f t="shared" si="234"/>
        <v>0</v>
      </c>
    </row>
    <row r="506" spans="1:62" s="46" customFormat="1" ht="38.25" x14ac:dyDescent="0.25">
      <c r="A506" s="103">
        <v>488</v>
      </c>
      <c r="B506" s="51" t="s">
        <v>391</v>
      </c>
      <c r="C506" s="21" t="s">
        <v>183</v>
      </c>
      <c r="D506" s="21" t="s">
        <v>88</v>
      </c>
      <c r="E506" s="22">
        <v>8</v>
      </c>
      <c r="F506" s="40">
        <v>0</v>
      </c>
      <c r="G506" s="24">
        <f t="shared" si="275"/>
        <v>8</v>
      </c>
      <c r="H506" s="25">
        <f t="shared" si="295"/>
        <v>8</v>
      </c>
      <c r="I506" s="26">
        <f t="shared" si="276"/>
        <v>289.78750000000002</v>
      </c>
      <c r="J506" s="28">
        <f t="shared" si="274"/>
        <v>2318.3000000000002</v>
      </c>
      <c r="K506" s="41">
        <v>15</v>
      </c>
      <c r="L506" s="34">
        <f t="shared" si="277"/>
        <v>154.55333333333334</v>
      </c>
      <c r="M506" s="28">
        <v>657.17</v>
      </c>
      <c r="N506" s="27">
        <v>0.25</v>
      </c>
      <c r="O506" s="34">
        <f t="shared" si="278"/>
        <v>202.93083333333334</v>
      </c>
      <c r="P506" s="27">
        <v>1.54</v>
      </c>
      <c r="Q506" s="34">
        <f t="shared" si="279"/>
        <v>1250.0539333333334</v>
      </c>
      <c r="R506" s="34">
        <f t="shared" si="280"/>
        <v>2264.7080999999998</v>
      </c>
      <c r="S506" s="27">
        <v>0.03</v>
      </c>
      <c r="T506" s="34">
        <f t="shared" si="281"/>
        <v>67.941242999999986</v>
      </c>
      <c r="U506" s="34">
        <f t="shared" si="282"/>
        <v>2332.649343</v>
      </c>
      <c r="V506" s="43">
        <v>0</v>
      </c>
      <c r="W506" s="34">
        <v>0</v>
      </c>
      <c r="X506" s="36">
        <f>U506+W506+1700</f>
        <v>4032.649343</v>
      </c>
      <c r="Y506" s="36">
        <f t="shared" si="284"/>
        <v>4000</v>
      </c>
      <c r="Z506" s="29">
        <f t="shared" si="233"/>
        <v>4800</v>
      </c>
      <c r="AA506" s="23"/>
      <c r="AB506" s="28"/>
      <c r="AC506" s="34"/>
      <c r="AD506" s="34"/>
      <c r="AE506" s="35"/>
      <c r="AF506" s="34"/>
      <c r="AG506" s="43"/>
      <c r="AH506" s="34"/>
      <c r="AI506" s="34"/>
      <c r="AJ506" s="34"/>
      <c r="AK506" s="27"/>
      <c r="AL506" s="34"/>
      <c r="AM506" s="34"/>
      <c r="AN506" s="43"/>
      <c r="AO506" s="34"/>
      <c r="AP506" s="34"/>
      <c r="AQ506" s="34"/>
      <c r="AR506" s="30"/>
      <c r="AS506" s="23"/>
      <c r="AT506" s="28"/>
      <c r="AU506" s="34"/>
      <c r="AV506" s="28"/>
      <c r="AW506" s="27"/>
      <c r="AX506" s="34"/>
      <c r="AY506" s="43"/>
      <c r="AZ506" s="34"/>
      <c r="BA506" s="34"/>
      <c r="BB506" s="34"/>
      <c r="BC506" s="27"/>
      <c r="BD506" s="34"/>
      <c r="BE506" s="34"/>
      <c r="BF506" s="43"/>
      <c r="BG506" s="34"/>
      <c r="BH506" s="34"/>
      <c r="BI506" s="123"/>
      <c r="BJ506" s="28">
        <f t="shared" si="234"/>
        <v>0</v>
      </c>
    </row>
    <row r="507" spans="1:62" s="46" customFormat="1" ht="25.5" x14ac:dyDescent="0.25">
      <c r="A507" s="103">
        <v>489</v>
      </c>
      <c r="B507" s="51" t="s">
        <v>402</v>
      </c>
      <c r="C507" s="21" t="s">
        <v>183</v>
      </c>
      <c r="D507" s="21" t="s">
        <v>88</v>
      </c>
      <c r="E507" s="21">
        <v>24</v>
      </c>
      <c r="F507" s="23">
        <v>21</v>
      </c>
      <c r="G507" s="47">
        <f t="shared" si="275"/>
        <v>45</v>
      </c>
      <c r="H507" s="50">
        <f t="shared" si="295"/>
        <v>24</v>
      </c>
      <c r="I507" s="28">
        <f t="shared" si="276"/>
        <v>289.78750000000002</v>
      </c>
      <c r="J507" s="28">
        <f t="shared" si="274"/>
        <v>6954.9000000000005</v>
      </c>
      <c r="K507" s="41">
        <v>15</v>
      </c>
      <c r="L507" s="34">
        <f t="shared" si="277"/>
        <v>463.66</v>
      </c>
      <c r="M507" s="28">
        <v>1303.57</v>
      </c>
      <c r="N507" s="42">
        <v>0.25</v>
      </c>
      <c r="O507" s="34">
        <f t="shared" si="278"/>
        <v>441.8075</v>
      </c>
      <c r="P507" s="42">
        <v>1.54</v>
      </c>
      <c r="Q507" s="34">
        <f t="shared" si="279"/>
        <v>2721.5342000000001</v>
      </c>
      <c r="R507" s="34">
        <f t="shared" si="280"/>
        <v>4930.5717000000004</v>
      </c>
      <c r="S507" s="42">
        <v>0.03</v>
      </c>
      <c r="T507" s="34">
        <f t="shared" si="281"/>
        <v>147.91715100000002</v>
      </c>
      <c r="U507" s="34">
        <f t="shared" si="282"/>
        <v>5078.4888510000001</v>
      </c>
      <c r="V507" s="43">
        <v>0</v>
      </c>
      <c r="W507" s="34">
        <f>U507*V507</f>
        <v>0</v>
      </c>
      <c r="X507" s="36">
        <f t="shared" ref="X507:X519" si="296">U507+W507</f>
        <v>5078.4888510000001</v>
      </c>
      <c r="Y507" s="36">
        <f t="shared" si="284"/>
        <v>5100</v>
      </c>
      <c r="Z507" s="29">
        <f t="shared" si="233"/>
        <v>6120</v>
      </c>
      <c r="AA507" s="23">
        <v>21</v>
      </c>
      <c r="AB507" s="28">
        <f t="shared" si="285"/>
        <v>18.399999999999999</v>
      </c>
      <c r="AC507" s="34"/>
      <c r="AD507" s="34">
        <f>AB507*AA507</f>
        <v>386.4</v>
      </c>
      <c r="AE507" s="43">
        <v>0.27100000000000002</v>
      </c>
      <c r="AF507" s="34">
        <f>AD507*AE507</f>
        <v>104.7144</v>
      </c>
      <c r="AG507" s="43">
        <v>0</v>
      </c>
      <c r="AH507" s="34">
        <f>AD507*AG507</f>
        <v>0</v>
      </c>
      <c r="AI507" s="34">
        <f>AD507+AF507+AH507</f>
        <v>491.11439999999999</v>
      </c>
      <c r="AJ507" s="34">
        <v>0</v>
      </c>
      <c r="AK507" s="42">
        <v>0.03</v>
      </c>
      <c r="AL507" s="34">
        <f>(AI507+AJ507)*AK507</f>
        <v>14.733431999999999</v>
      </c>
      <c r="AM507" s="34">
        <f>AI507+AJ507+AL507</f>
        <v>505.84783199999998</v>
      </c>
      <c r="AN507" s="43">
        <v>0</v>
      </c>
      <c r="AO507" s="34">
        <f>AM507*AN507</f>
        <v>0</v>
      </c>
      <c r="AP507" s="34">
        <f>AM507+AO507</f>
        <v>505.84783199999998</v>
      </c>
      <c r="AQ507" s="34">
        <f>MROUND(AP507,100)</f>
        <v>500</v>
      </c>
      <c r="AR507" s="30" t="s">
        <v>59</v>
      </c>
      <c r="AS507" s="23"/>
      <c r="AT507" s="28"/>
      <c r="AU507" s="34"/>
      <c r="AV507" s="28"/>
      <c r="AW507" s="42"/>
      <c r="AX507" s="34"/>
      <c r="AY507" s="43"/>
      <c r="AZ507" s="34"/>
      <c r="BA507" s="34"/>
      <c r="BB507" s="34"/>
      <c r="BC507" s="43"/>
      <c r="BD507" s="34"/>
      <c r="BE507" s="34"/>
      <c r="BF507" s="43"/>
      <c r="BG507" s="34"/>
      <c r="BH507" s="34"/>
      <c r="BI507" s="120"/>
      <c r="BJ507" s="28">
        <f t="shared" si="234"/>
        <v>600</v>
      </c>
    </row>
    <row r="508" spans="1:62" s="46" customFormat="1" ht="15" x14ac:dyDescent="0.25">
      <c r="A508" s="103">
        <v>490</v>
      </c>
      <c r="B508" s="51" t="s">
        <v>387</v>
      </c>
      <c r="C508" s="21" t="s">
        <v>183</v>
      </c>
      <c r="D508" s="21" t="s">
        <v>88</v>
      </c>
      <c r="E508" s="66">
        <v>2</v>
      </c>
      <c r="F508" s="40">
        <v>0</v>
      </c>
      <c r="G508" s="47">
        <f t="shared" si="275"/>
        <v>2</v>
      </c>
      <c r="H508" s="50">
        <f t="shared" si="295"/>
        <v>2</v>
      </c>
      <c r="I508" s="28">
        <f t="shared" si="276"/>
        <v>289.78750000000002</v>
      </c>
      <c r="J508" s="28">
        <f t="shared" si="274"/>
        <v>579.57500000000005</v>
      </c>
      <c r="K508" s="41">
        <v>15</v>
      </c>
      <c r="L508" s="34">
        <f t="shared" si="277"/>
        <v>38.638333333333335</v>
      </c>
      <c r="M508" s="28">
        <v>657.17</v>
      </c>
      <c r="N508" s="42">
        <v>0.25</v>
      </c>
      <c r="O508" s="34">
        <f t="shared" si="278"/>
        <v>173.95208333333332</v>
      </c>
      <c r="P508" s="42">
        <v>1.54</v>
      </c>
      <c r="Q508" s="34">
        <f t="shared" si="279"/>
        <v>1071.5448333333334</v>
      </c>
      <c r="R508" s="34">
        <f t="shared" si="280"/>
        <v>1941.3052499999999</v>
      </c>
      <c r="S508" s="42">
        <v>0.03</v>
      </c>
      <c r="T508" s="34">
        <f t="shared" si="281"/>
        <v>58.239157499999997</v>
      </c>
      <c r="U508" s="34">
        <f t="shared" si="282"/>
        <v>1999.5444074999998</v>
      </c>
      <c r="V508" s="43">
        <v>0</v>
      </c>
      <c r="W508" s="34">
        <v>0</v>
      </c>
      <c r="X508" s="36">
        <f t="shared" si="296"/>
        <v>1999.5444074999998</v>
      </c>
      <c r="Y508" s="36">
        <f t="shared" si="284"/>
        <v>2000</v>
      </c>
      <c r="Z508" s="29">
        <f t="shared" si="233"/>
        <v>2400</v>
      </c>
      <c r="AA508" s="40"/>
      <c r="AB508" s="28">
        <f t="shared" si="232"/>
        <v>18.399999999999999</v>
      </c>
      <c r="AC508" s="34"/>
      <c r="AD508" s="34">
        <f>AB508*AA508</f>
        <v>0</v>
      </c>
      <c r="AE508" s="43">
        <v>0.27100000000000002</v>
      </c>
      <c r="AF508" s="34">
        <f>AD508*AE508</f>
        <v>0</v>
      </c>
      <c r="AG508" s="43">
        <v>0</v>
      </c>
      <c r="AH508" s="34">
        <f>AD508*AG508</f>
        <v>0</v>
      </c>
      <c r="AI508" s="34">
        <f>AD508+AF508+AH508</f>
        <v>0</v>
      </c>
      <c r="AJ508" s="34">
        <v>0</v>
      </c>
      <c r="AK508" s="42">
        <v>0.03</v>
      </c>
      <c r="AL508" s="34">
        <f>(AI508+AJ508)*AK508</f>
        <v>0</v>
      </c>
      <c r="AM508" s="34">
        <f>AI508+AJ508+AL508</f>
        <v>0</v>
      </c>
      <c r="AN508" s="43">
        <v>0</v>
      </c>
      <c r="AO508" s="34">
        <f>AM508*AN508</f>
        <v>0</v>
      </c>
      <c r="AP508" s="34">
        <f>AM508+AO508</f>
        <v>0</v>
      </c>
      <c r="AQ508" s="34">
        <f>MROUND(AP508,100)</f>
        <v>0</v>
      </c>
      <c r="AR508" s="57"/>
      <c r="AS508" s="40"/>
      <c r="AT508" s="28"/>
      <c r="AU508" s="34"/>
      <c r="AV508" s="28"/>
      <c r="AW508" s="42"/>
      <c r="AX508" s="34"/>
      <c r="AY508" s="43"/>
      <c r="AZ508" s="34"/>
      <c r="BA508" s="34"/>
      <c r="BB508" s="34"/>
      <c r="BC508" s="43"/>
      <c r="BD508" s="34"/>
      <c r="BE508" s="34"/>
      <c r="BF508" s="43"/>
      <c r="BG508" s="34"/>
      <c r="BH508" s="34"/>
      <c r="BI508" s="120"/>
      <c r="BJ508" s="28">
        <f t="shared" si="234"/>
        <v>0</v>
      </c>
    </row>
    <row r="509" spans="1:62" s="46" customFormat="1" ht="25.5" x14ac:dyDescent="0.25">
      <c r="A509" s="103">
        <v>491</v>
      </c>
      <c r="B509" s="51" t="s">
        <v>388</v>
      </c>
      <c r="C509" s="21" t="s">
        <v>183</v>
      </c>
      <c r="D509" s="21" t="s">
        <v>88</v>
      </c>
      <c r="E509" s="66">
        <v>8</v>
      </c>
      <c r="F509" s="40">
        <v>0</v>
      </c>
      <c r="G509" s="47">
        <f t="shared" si="275"/>
        <v>8</v>
      </c>
      <c r="H509" s="50">
        <f t="shared" si="295"/>
        <v>8</v>
      </c>
      <c r="I509" s="28">
        <f t="shared" si="276"/>
        <v>289.78750000000002</v>
      </c>
      <c r="J509" s="28">
        <f t="shared" si="274"/>
        <v>2318.3000000000002</v>
      </c>
      <c r="K509" s="41">
        <v>15</v>
      </c>
      <c r="L509" s="34">
        <f t="shared" si="277"/>
        <v>154.55333333333334</v>
      </c>
      <c r="M509" s="28">
        <v>657.17</v>
      </c>
      <c r="N509" s="42">
        <v>0.25</v>
      </c>
      <c r="O509" s="34">
        <f t="shared" si="278"/>
        <v>202.93083333333334</v>
      </c>
      <c r="P509" s="42">
        <v>1.54</v>
      </c>
      <c r="Q509" s="34">
        <f t="shared" si="279"/>
        <v>1250.0539333333334</v>
      </c>
      <c r="R509" s="34">
        <f t="shared" si="280"/>
        <v>2264.7080999999998</v>
      </c>
      <c r="S509" s="42">
        <v>0.03</v>
      </c>
      <c r="T509" s="34">
        <f t="shared" si="281"/>
        <v>67.941242999999986</v>
      </c>
      <c r="U509" s="34">
        <f t="shared" si="282"/>
        <v>2332.649343</v>
      </c>
      <c r="V509" s="43">
        <v>0</v>
      </c>
      <c r="W509" s="34">
        <v>0</v>
      </c>
      <c r="X509" s="36">
        <f t="shared" si="296"/>
        <v>2332.649343</v>
      </c>
      <c r="Y509" s="36">
        <f t="shared" si="284"/>
        <v>2300</v>
      </c>
      <c r="Z509" s="29">
        <f t="shared" si="233"/>
        <v>2760</v>
      </c>
      <c r="AA509" s="40"/>
      <c r="AB509" s="28">
        <f t="shared" si="232"/>
        <v>18.399999999999999</v>
      </c>
      <c r="AC509" s="34"/>
      <c r="AD509" s="34">
        <f>AB509*AA509</f>
        <v>0</v>
      </c>
      <c r="AE509" s="43">
        <v>0.27100000000000002</v>
      </c>
      <c r="AF509" s="34">
        <f>AD509*AE509</f>
        <v>0</v>
      </c>
      <c r="AG509" s="43">
        <v>0</v>
      </c>
      <c r="AH509" s="34">
        <f>AD509*AG509</f>
        <v>0</v>
      </c>
      <c r="AI509" s="34">
        <f>AD509+AF509+AH509</f>
        <v>0</v>
      </c>
      <c r="AJ509" s="34">
        <v>0</v>
      </c>
      <c r="AK509" s="42">
        <v>0.03</v>
      </c>
      <c r="AL509" s="34">
        <f>(AI509+AJ509)*AK509</f>
        <v>0</v>
      </c>
      <c r="AM509" s="34">
        <f>AI509+AJ509+AL509</f>
        <v>0</v>
      </c>
      <c r="AN509" s="43">
        <v>0</v>
      </c>
      <c r="AO509" s="34">
        <f>AM509*AN509</f>
        <v>0</v>
      </c>
      <c r="AP509" s="34">
        <f>AM509+AO509</f>
        <v>0</v>
      </c>
      <c r="AQ509" s="34">
        <f>MROUND(AP509,100)</f>
        <v>0</v>
      </c>
      <c r="AR509" s="57"/>
      <c r="AS509" s="40"/>
      <c r="AT509" s="28"/>
      <c r="AU509" s="34"/>
      <c r="AV509" s="28"/>
      <c r="AW509" s="42"/>
      <c r="AX509" s="34"/>
      <c r="AY509" s="43"/>
      <c r="AZ509" s="34"/>
      <c r="BA509" s="34"/>
      <c r="BB509" s="34"/>
      <c r="BC509" s="43"/>
      <c r="BD509" s="34"/>
      <c r="BE509" s="34"/>
      <c r="BF509" s="43"/>
      <c r="BG509" s="34"/>
      <c r="BH509" s="34"/>
      <c r="BI509" s="120"/>
      <c r="BJ509" s="28">
        <f t="shared" si="234"/>
        <v>0</v>
      </c>
    </row>
    <row r="510" spans="1:62" s="46" customFormat="1" ht="25.5" x14ac:dyDescent="0.25">
      <c r="A510" s="103">
        <v>492</v>
      </c>
      <c r="B510" s="51" t="s">
        <v>316</v>
      </c>
      <c r="C510" s="21" t="s">
        <v>183</v>
      </c>
      <c r="D510" s="21" t="s">
        <v>88</v>
      </c>
      <c r="E510" s="22">
        <v>4</v>
      </c>
      <c r="F510" s="40">
        <v>8</v>
      </c>
      <c r="G510" s="24">
        <f t="shared" si="275"/>
        <v>12</v>
      </c>
      <c r="H510" s="50">
        <v>4</v>
      </c>
      <c r="I510" s="28">
        <f t="shared" si="276"/>
        <v>289.78750000000002</v>
      </c>
      <c r="J510" s="28">
        <f t="shared" si="274"/>
        <v>1159.1500000000001</v>
      </c>
      <c r="K510" s="41">
        <v>15</v>
      </c>
      <c r="L510" s="34">
        <f t="shared" si="277"/>
        <v>77.276666666666671</v>
      </c>
      <c r="M510" s="28">
        <v>1303.57</v>
      </c>
      <c r="N510" s="42">
        <v>0.25</v>
      </c>
      <c r="O510" s="34">
        <f t="shared" si="278"/>
        <v>345.21166666666664</v>
      </c>
      <c r="P510" s="42">
        <v>1.54</v>
      </c>
      <c r="Q510" s="34">
        <f t="shared" si="279"/>
        <v>2126.5038666666665</v>
      </c>
      <c r="R510" s="34">
        <f t="shared" si="280"/>
        <v>3852.5621999999994</v>
      </c>
      <c r="S510" s="42">
        <v>0.03</v>
      </c>
      <c r="T510" s="34">
        <f t="shared" si="281"/>
        <v>115.57686599999998</v>
      </c>
      <c r="U510" s="34">
        <f t="shared" si="282"/>
        <v>3968.1390659999993</v>
      </c>
      <c r="V510" s="43">
        <v>0</v>
      </c>
      <c r="W510" s="34">
        <v>0</v>
      </c>
      <c r="X510" s="36">
        <f t="shared" si="296"/>
        <v>3968.1390659999993</v>
      </c>
      <c r="Y510" s="36">
        <f t="shared" si="284"/>
        <v>4000</v>
      </c>
      <c r="Z510" s="29">
        <f t="shared" si="233"/>
        <v>4800</v>
      </c>
      <c r="AA510" s="40">
        <v>8</v>
      </c>
      <c r="AB510" s="28">
        <f t="shared" si="232"/>
        <v>18.399999999999999</v>
      </c>
      <c r="AC510" s="34"/>
      <c r="AD510" s="34">
        <f>AB510*AA510</f>
        <v>147.19999999999999</v>
      </c>
      <c r="AE510" s="43">
        <v>0.27100000000000002</v>
      </c>
      <c r="AF510" s="34">
        <f>AD510*AE510</f>
        <v>39.891199999999998</v>
      </c>
      <c r="AG510" s="43">
        <v>0</v>
      </c>
      <c r="AH510" s="34">
        <f>AD510*AG510</f>
        <v>0</v>
      </c>
      <c r="AI510" s="34">
        <f>AD510+AF510+AH510</f>
        <v>187.09119999999999</v>
      </c>
      <c r="AJ510" s="34">
        <v>0</v>
      </c>
      <c r="AK510" s="42">
        <v>0.03</v>
      </c>
      <c r="AL510" s="34">
        <f>(AI510+AJ510)*AK510</f>
        <v>5.6127359999999991</v>
      </c>
      <c r="AM510" s="34">
        <f>AI510+AJ510+AL510</f>
        <v>192.703936</v>
      </c>
      <c r="AN510" s="43">
        <v>0</v>
      </c>
      <c r="AO510" s="34">
        <f>AM510*AN510</f>
        <v>0</v>
      </c>
      <c r="AP510" s="34">
        <f>AM510+AO510</f>
        <v>192.703936</v>
      </c>
      <c r="AQ510" s="34">
        <f>MROUND(AP510,100)</f>
        <v>200</v>
      </c>
      <c r="AR510" s="30"/>
      <c r="AS510" s="40"/>
      <c r="AT510" s="28"/>
      <c r="AU510" s="34"/>
      <c r="AV510" s="28"/>
      <c r="AW510" s="42"/>
      <c r="AX510" s="34"/>
      <c r="AY510" s="43"/>
      <c r="AZ510" s="34"/>
      <c r="BA510" s="34"/>
      <c r="BB510" s="34"/>
      <c r="BC510" s="43"/>
      <c r="BD510" s="34"/>
      <c r="BE510" s="34"/>
      <c r="BF510" s="43"/>
      <c r="BG510" s="34"/>
      <c r="BH510" s="34"/>
      <c r="BI510" s="120"/>
      <c r="BJ510" s="28">
        <f t="shared" si="234"/>
        <v>240</v>
      </c>
    </row>
    <row r="511" spans="1:62" s="46" customFormat="1" ht="15" x14ac:dyDescent="0.25">
      <c r="A511" s="103">
        <v>493</v>
      </c>
      <c r="B511" s="51" t="s">
        <v>229</v>
      </c>
      <c r="C511" s="21" t="s">
        <v>183</v>
      </c>
      <c r="D511" s="21" t="s">
        <v>88</v>
      </c>
      <c r="E511" s="22">
        <v>32</v>
      </c>
      <c r="F511" s="40">
        <v>16</v>
      </c>
      <c r="G511" s="47">
        <f t="shared" si="275"/>
        <v>48</v>
      </c>
      <c r="H511" s="50">
        <f t="shared" ref="H511" si="297">E511</f>
        <v>32</v>
      </c>
      <c r="I511" s="28">
        <f t="shared" si="276"/>
        <v>289.78750000000002</v>
      </c>
      <c r="J511" s="28">
        <f t="shared" si="274"/>
        <v>9273.2000000000007</v>
      </c>
      <c r="K511" s="41">
        <v>15</v>
      </c>
      <c r="L511" s="34">
        <f t="shared" si="277"/>
        <v>618.21333333333337</v>
      </c>
      <c r="M511" s="28">
        <v>1303.57</v>
      </c>
      <c r="N511" s="42">
        <v>0.25</v>
      </c>
      <c r="O511" s="34">
        <f t="shared" si="278"/>
        <v>480.44583333333333</v>
      </c>
      <c r="P511" s="42">
        <v>1.54</v>
      </c>
      <c r="Q511" s="34">
        <f t="shared" si="279"/>
        <v>2959.5463333333332</v>
      </c>
      <c r="R511" s="34">
        <f t="shared" si="280"/>
        <v>5361.7754999999997</v>
      </c>
      <c r="S511" s="42">
        <v>0.03</v>
      </c>
      <c r="T511" s="34">
        <f t="shared" si="281"/>
        <v>160.85326499999999</v>
      </c>
      <c r="U511" s="34">
        <f t="shared" si="282"/>
        <v>5522.6287649999995</v>
      </c>
      <c r="V511" s="43">
        <v>0</v>
      </c>
      <c r="W511" s="34">
        <f t="shared" ref="W511:W517" si="298">U511*V511</f>
        <v>0</v>
      </c>
      <c r="X511" s="36">
        <f t="shared" si="296"/>
        <v>5522.6287649999995</v>
      </c>
      <c r="Y511" s="36">
        <f t="shared" si="284"/>
        <v>5500</v>
      </c>
      <c r="Z511" s="29">
        <f t="shared" si="233"/>
        <v>6600</v>
      </c>
      <c r="AA511" s="40">
        <v>16</v>
      </c>
      <c r="AB511" s="28">
        <f t="shared" si="285"/>
        <v>18.399999999999999</v>
      </c>
      <c r="AC511" s="34"/>
      <c r="AD511" s="34">
        <f t="shared" ref="AD511:AD519" si="299">AB511*AA511</f>
        <v>294.39999999999998</v>
      </c>
      <c r="AE511" s="43">
        <v>0.27100000000000002</v>
      </c>
      <c r="AF511" s="34">
        <f t="shared" ref="AF511:AF519" si="300">AD511*AE511</f>
        <v>79.782399999999996</v>
      </c>
      <c r="AG511" s="43">
        <v>0</v>
      </c>
      <c r="AH511" s="34">
        <f t="shared" ref="AH511:AH519" si="301">AD511*AG511</f>
        <v>0</v>
      </c>
      <c r="AI511" s="34">
        <f t="shared" ref="AI511:AI519" si="302">AD511+AF511+AH511</f>
        <v>374.18239999999997</v>
      </c>
      <c r="AJ511" s="34">
        <v>0</v>
      </c>
      <c r="AK511" s="42">
        <v>0.03</v>
      </c>
      <c r="AL511" s="34">
        <f t="shared" ref="AL511:AL519" si="303">(AI511+AJ511)*AK511</f>
        <v>11.225471999999998</v>
      </c>
      <c r="AM511" s="34">
        <f t="shared" ref="AM511:AM519" si="304">AI511+AJ511+AL511</f>
        <v>385.407872</v>
      </c>
      <c r="AN511" s="43">
        <v>0</v>
      </c>
      <c r="AO511" s="34">
        <f t="shared" ref="AO511:AO519" si="305">AM511*AN511</f>
        <v>0</v>
      </c>
      <c r="AP511" s="34">
        <f t="shared" ref="AP511:AP519" si="306">AM511+AO511</f>
        <v>385.407872</v>
      </c>
      <c r="AQ511" s="34">
        <f t="shared" ref="AQ511:AQ519" si="307">MROUND(AP511,100)</f>
        <v>400</v>
      </c>
      <c r="AR511" s="30" t="s">
        <v>59</v>
      </c>
      <c r="AS511" s="23"/>
      <c r="AT511" s="28"/>
      <c r="AU511" s="34"/>
      <c r="AV511" s="34"/>
      <c r="AW511" s="42"/>
      <c r="AX511" s="34"/>
      <c r="AY511" s="43"/>
      <c r="AZ511" s="34"/>
      <c r="BA511" s="34"/>
      <c r="BB511" s="34"/>
      <c r="BC511" s="42"/>
      <c r="BD511" s="34"/>
      <c r="BE511" s="34"/>
      <c r="BF511" s="43"/>
      <c r="BG511" s="34"/>
      <c r="BH511" s="34"/>
      <c r="BI511" s="120"/>
      <c r="BJ511" s="28">
        <f t="shared" si="234"/>
        <v>480</v>
      </c>
    </row>
    <row r="512" spans="1:62" s="46" customFormat="1" ht="15" x14ac:dyDescent="0.25">
      <c r="A512" s="103">
        <v>494</v>
      </c>
      <c r="B512" s="51" t="s">
        <v>266</v>
      </c>
      <c r="C512" s="21" t="s">
        <v>183</v>
      </c>
      <c r="D512" s="21" t="s">
        <v>88</v>
      </c>
      <c r="E512" s="22">
        <v>21</v>
      </c>
      <c r="F512" s="40">
        <v>0</v>
      </c>
      <c r="G512" s="47">
        <f t="shared" si="275"/>
        <v>21</v>
      </c>
      <c r="H512" s="50">
        <f>E512</f>
        <v>21</v>
      </c>
      <c r="I512" s="28">
        <f t="shared" si="276"/>
        <v>289.78750000000002</v>
      </c>
      <c r="J512" s="28">
        <f t="shared" si="274"/>
        <v>6085.5375000000004</v>
      </c>
      <c r="K512" s="41">
        <v>15</v>
      </c>
      <c r="L512" s="34">
        <f t="shared" si="277"/>
        <v>405.70250000000004</v>
      </c>
      <c r="M512" s="28">
        <v>657.17</v>
      </c>
      <c r="N512" s="42">
        <v>0.25</v>
      </c>
      <c r="O512" s="34">
        <f t="shared" si="278"/>
        <v>265.71812499999999</v>
      </c>
      <c r="P512" s="42">
        <v>1.54</v>
      </c>
      <c r="Q512" s="34">
        <f t="shared" si="279"/>
        <v>1636.82365</v>
      </c>
      <c r="R512" s="34">
        <f t="shared" si="280"/>
        <v>2965.4142750000001</v>
      </c>
      <c r="S512" s="42">
        <v>0.03</v>
      </c>
      <c r="T512" s="34">
        <f t="shared" si="281"/>
        <v>88.962428250000002</v>
      </c>
      <c r="U512" s="34">
        <f t="shared" si="282"/>
        <v>3054.37670325</v>
      </c>
      <c r="V512" s="43">
        <v>0</v>
      </c>
      <c r="W512" s="34">
        <f t="shared" si="298"/>
        <v>0</v>
      </c>
      <c r="X512" s="36">
        <f t="shared" si="296"/>
        <v>3054.37670325</v>
      </c>
      <c r="Y512" s="36">
        <f t="shared" si="284"/>
        <v>3100</v>
      </c>
      <c r="Z512" s="29">
        <f t="shared" si="233"/>
        <v>3720</v>
      </c>
      <c r="AA512" s="40">
        <v>0</v>
      </c>
      <c r="AB512" s="28">
        <f t="shared" si="285"/>
        <v>18.399999999999999</v>
      </c>
      <c r="AC512" s="34"/>
      <c r="AD512" s="34">
        <f t="shared" si="299"/>
        <v>0</v>
      </c>
      <c r="AE512" s="43">
        <v>0.27100000000000002</v>
      </c>
      <c r="AF512" s="34">
        <f t="shared" si="300"/>
        <v>0</v>
      </c>
      <c r="AG512" s="43">
        <v>0</v>
      </c>
      <c r="AH512" s="34">
        <f t="shared" si="301"/>
        <v>0</v>
      </c>
      <c r="AI512" s="34">
        <f t="shared" si="302"/>
        <v>0</v>
      </c>
      <c r="AJ512" s="34">
        <v>0</v>
      </c>
      <c r="AK512" s="42">
        <v>0.03</v>
      </c>
      <c r="AL512" s="34">
        <f t="shared" si="303"/>
        <v>0</v>
      </c>
      <c r="AM512" s="34">
        <f t="shared" si="304"/>
        <v>0</v>
      </c>
      <c r="AN512" s="43">
        <v>0</v>
      </c>
      <c r="AO512" s="34">
        <f t="shared" si="305"/>
        <v>0</v>
      </c>
      <c r="AP512" s="34">
        <f t="shared" si="306"/>
        <v>0</v>
      </c>
      <c r="AQ512" s="34">
        <f t="shared" si="307"/>
        <v>0</v>
      </c>
      <c r="AR512" s="30" t="s">
        <v>59</v>
      </c>
      <c r="AS512" s="23"/>
      <c r="AT512" s="28"/>
      <c r="AU512" s="34"/>
      <c r="AV512" s="34"/>
      <c r="AW512" s="42"/>
      <c r="AX512" s="34"/>
      <c r="AY512" s="43"/>
      <c r="AZ512" s="34"/>
      <c r="BA512" s="34"/>
      <c r="BB512" s="34"/>
      <c r="BC512" s="42"/>
      <c r="BD512" s="34"/>
      <c r="BE512" s="34"/>
      <c r="BF512" s="43"/>
      <c r="BG512" s="34"/>
      <c r="BH512" s="34"/>
      <c r="BI512" s="120"/>
      <c r="BJ512" s="28">
        <f t="shared" si="234"/>
        <v>0</v>
      </c>
    </row>
    <row r="513" spans="1:62" s="46" customFormat="1" ht="15" x14ac:dyDescent="0.25">
      <c r="A513" s="103">
        <v>495</v>
      </c>
      <c r="B513" s="51" t="s">
        <v>267</v>
      </c>
      <c r="C513" s="21" t="s">
        <v>183</v>
      </c>
      <c r="D513" s="21" t="s">
        <v>88</v>
      </c>
      <c r="E513" s="22">
        <v>20</v>
      </c>
      <c r="F513" s="40">
        <v>21</v>
      </c>
      <c r="G513" s="47">
        <f t="shared" si="275"/>
        <v>41</v>
      </c>
      <c r="H513" s="50">
        <f>E513</f>
        <v>20</v>
      </c>
      <c r="I513" s="28">
        <f t="shared" si="276"/>
        <v>289.78750000000002</v>
      </c>
      <c r="J513" s="28">
        <f t="shared" si="274"/>
        <v>5795.75</v>
      </c>
      <c r="K513" s="41">
        <v>15</v>
      </c>
      <c r="L513" s="34">
        <f t="shared" si="277"/>
        <v>386.38333333333333</v>
      </c>
      <c r="M513" s="28">
        <v>1303.57</v>
      </c>
      <c r="N513" s="42">
        <v>0.25</v>
      </c>
      <c r="O513" s="34">
        <f t="shared" si="278"/>
        <v>422.48833333333334</v>
      </c>
      <c r="P513" s="42">
        <v>1.54</v>
      </c>
      <c r="Q513" s="34">
        <f t="shared" si="279"/>
        <v>2602.5281333333332</v>
      </c>
      <c r="R513" s="34">
        <f t="shared" si="280"/>
        <v>4714.9697999999999</v>
      </c>
      <c r="S513" s="42">
        <v>0.03</v>
      </c>
      <c r="T513" s="34">
        <f t="shared" si="281"/>
        <v>141.449094</v>
      </c>
      <c r="U513" s="34">
        <f t="shared" si="282"/>
        <v>4856.4188939999995</v>
      </c>
      <c r="V513" s="43">
        <v>0</v>
      </c>
      <c r="W513" s="34">
        <f t="shared" si="298"/>
        <v>0</v>
      </c>
      <c r="X513" s="36">
        <f t="shared" si="296"/>
        <v>4856.4188939999995</v>
      </c>
      <c r="Y513" s="36">
        <f t="shared" si="284"/>
        <v>4900</v>
      </c>
      <c r="Z513" s="29">
        <f t="shared" si="233"/>
        <v>5880</v>
      </c>
      <c r="AA513" s="40">
        <v>21</v>
      </c>
      <c r="AB513" s="28">
        <f t="shared" si="285"/>
        <v>18.399999999999999</v>
      </c>
      <c r="AC513" s="34"/>
      <c r="AD513" s="34">
        <f t="shared" si="299"/>
        <v>386.4</v>
      </c>
      <c r="AE513" s="43">
        <v>0.27100000000000002</v>
      </c>
      <c r="AF513" s="34">
        <f t="shared" si="300"/>
        <v>104.7144</v>
      </c>
      <c r="AG513" s="43">
        <v>0</v>
      </c>
      <c r="AH513" s="34">
        <f t="shared" si="301"/>
        <v>0</v>
      </c>
      <c r="AI513" s="34">
        <f t="shared" si="302"/>
        <v>491.11439999999999</v>
      </c>
      <c r="AJ513" s="34">
        <v>0</v>
      </c>
      <c r="AK513" s="42">
        <v>0.03</v>
      </c>
      <c r="AL513" s="34">
        <f t="shared" si="303"/>
        <v>14.733431999999999</v>
      </c>
      <c r="AM513" s="34">
        <f t="shared" si="304"/>
        <v>505.84783199999998</v>
      </c>
      <c r="AN513" s="43">
        <v>0</v>
      </c>
      <c r="AO513" s="34">
        <f t="shared" si="305"/>
        <v>0</v>
      </c>
      <c r="AP513" s="34">
        <f t="shared" si="306"/>
        <v>505.84783199999998</v>
      </c>
      <c r="AQ513" s="34">
        <f t="shared" si="307"/>
        <v>500</v>
      </c>
      <c r="AR513" s="30" t="s">
        <v>59</v>
      </c>
      <c r="AS513" s="23"/>
      <c r="AT513" s="28"/>
      <c r="AU513" s="34"/>
      <c r="AV513" s="34"/>
      <c r="AW513" s="42"/>
      <c r="AX513" s="34"/>
      <c r="AY513" s="43"/>
      <c r="AZ513" s="34"/>
      <c r="BA513" s="34"/>
      <c r="BB513" s="34"/>
      <c r="BC513" s="42"/>
      <c r="BD513" s="34"/>
      <c r="BE513" s="34"/>
      <c r="BF513" s="43"/>
      <c r="BG513" s="34"/>
      <c r="BH513" s="34"/>
      <c r="BI513" s="120"/>
      <c r="BJ513" s="28">
        <f t="shared" si="234"/>
        <v>600</v>
      </c>
    </row>
    <row r="514" spans="1:62" s="46" customFormat="1" ht="15" x14ac:dyDescent="0.25">
      <c r="A514" s="103">
        <v>496</v>
      </c>
      <c r="B514" s="51" t="s">
        <v>268</v>
      </c>
      <c r="C514" s="21" t="s">
        <v>183</v>
      </c>
      <c r="D514" s="21" t="s">
        <v>88</v>
      </c>
      <c r="E514" s="22">
        <v>20</v>
      </c>
      <c r="F514" s="40">
        <v>21</v>
      </c>
      <c r="G514" s="47">
        <f t="shared" si="275"/>
        <v>41</v>
      </c>
      <c r="H514" s="50">
        <f>E514</f>
        <v>20</v>
      </c>
      <c r="I514" s="28">
        <f t="shared" si="276"/>
        <v>289.78750000000002</v>
      </c>
      <c r="J514" s="28">
        <f t="shared" si="274"/>
        <v>5795.75</v>
      </c>
      <c r="K514" s="41">
        <v>15</v>
      </c>
      <c r="L514" s="34">
        <f t="shared" si="277"/>
        <v>386.38333333333333</v>
      </c>
      <c r="M514" s="28">
        <v>1303.57</v>
      </c>
      <c r="N514" s="42">
        <v>0.25</v>
      </c>
      <c r="O514" s="34">
        <f t="shared" si="278"/>
        <v>422.48833333333334</v>
      </c>
      <c r="P514" s="42">
        <v>1.54</v>
      </c>
      <c r="Q514" s="34">
        <f t="shared" si="279"/>
        <v>2602.5281333333332</v>
      </c>
      <c r="R514" s="34">
        <f t="shared" si="280"/>
        <v>4714.9697999999999</v>
      </c>
      <c r="S514" s="42">
        <v>0.03</v>
      </c>
      <c r="T514" s="34">
        <f t="shared" si="281"/>
        <v>141.449094</v>
      </c>
      <c r="U514" s="34">
        <f t="shared" si="282"/>
        <v>4856.4188939999995</v>
      </c>
      <c r="V514" s="43">
        <v>0</v>
      </c>
      <c r="W514" s="34">
        <f t="shared" si="298"/>
        <v>0</v>
      </c>
      <c r="X514" s="36">
        <f t="shared" si="296"/>
        <v>4856.4188939999995</v>
      </c>
      <c r="Y514" s="36">
        <f t="shared" si="284"/>
        <v>4900</v>
      </c>
      <c r="Z514" s="29">
        <f t="shared" si="233"/>
        <v>5880</v>
      </c>
      <c r="AA514" s="40">
        <v>21</v>
      </c>
      <c r="AB514" s="28">
        <f t="shared" si="285"/>
        <v>18.399999999999999</v>
      </c>
      <c r="AC514" s="34"/>
      <c r="AD514" s="34">
        <f t="shared" si="299"/>
        <v>386.4</v>
      </c>
      <c r="AE514" s="43">
        <v>0.27100000000000002</v>
      </c>
      <c r="AF514" s="34">
        <f t="shared" si="300"/>
        <v>104.7144</v>
      </c>
      <c r="AG514" s="43">
        <v>0</v>
      </c>
      <c r="AH514" s="34">
        <f t="shared" si="301"/>
        <v>0</v>
      </c>
      <c r="AI514" s="34">
        <f t="shared" si="302"/>
        <v>491.11439999999999</v>
      </c>
      <c r="AJ514" s="34">
        <v>0</v>
      </c>
      <c r="AK514" s="42">
        <v>0.03</v>
      </c>
      <c r="AL514" s="34">
        <f t="shared" si="303"/>
        <v>14.733431999999999</v>
      </c>
      <c r="AM514" s="34">
        <f t="shared" si="304"/>
        <v>505.84783199999998</v>
      </c>
      <c r="AN514" s="43">
        <v>0</v>
      </c>
      <c r="AO514" s="34">
        <f t="shared" si="305"/>
        <v>0</v>
      </c>
      <c r="AP514" s="34">
        <f t="shared" si="306"/>
        <v>505.84783199999998</v>
      </c>
      <c r="AQ514" s="34">
        <f t="shared" si="307"/>
        <v>500</v>
      </c>
      <c r="AR514" s="30" t="s">
        <v>59</v>
      </c>
      <c r="AS514" s="23"/>
      <c r="AT514" s="28"/>
      <c r="AU514" s="34"/>
      <c r="AV514" s="34"/>
      <c r="AW514" s="42"/>
      <c r="AX514" s="34"/>
      <c r="AY514" s="43"/>
      <c r="AZ514" s="34"/>
      <c r="BA514" s="34"/>
      <c r="BB514" s="34"/>
      <c r="BC514" s="42"/>
      <c r="BD514" s="34"/>
      <c r="BE514" s="34"/>
      <c r="BF514" s="43"/>
      <c r="BG514" s="34"/>
      <c r="BH514" s="34"/>
      <c r="BI514" s="120"/>
      <c r="BJ514" s="28">
        <f t="shared" si="234"/>
        <v>600</v>
      </c>
    </row>
    <row r="515" spans="1:62" s="46" customFormat="1" ht="15" x14ac:dyDescent="0.25">
      <c r="A515" s="103">
        <v>497</v>
      </c>
      <c r="B515" s="51" t="s">
        <v>270</v>
      </c>
      <c r="C515" s="21" t="s">
        <v>183</v>
      </c>
      <c r="D515" s="21" t="s">
        <v>88</v>
      </c>
      <c r="E515" s="22">
        <v>36</v>
      </c>
      <c r="F515" s="40">
        <v>35</v>
      </c>
      <c r="G515" s="47">
        <f t="shared" si="275"/>
        <v>71</v>
      </c>
      <c r="H515" s="50">
        <f>E515</f>
        <v>36</v>
      </c>
      <c r="I515" s="28">
        <f t="shared" si="276"/>
        <v>289.78750000000002</v>
      </c>
      <c r="J515" s="28">
        <f t="shared" si="274"/>
        <v>10432.35</v>
      </c>
      <c r="K515" s="41">
        <v>15</v>
      </c>
      <c r="L515" s="34">
        <f t="shared" si="277"/>
        <v>695.49</v>
      </c>
      <c r="M515" s="28">
        <v>1303.57</v>
      </c>
      <c r="N515" s="42">
        <v>0.25</v>
      </c>
      <c r="O515" s="34">
        <f t="shared" si="278"/>
        <v>499.76499999999999</v>
      </c>
      <c r="P515" s="42">
        <v>1.54</v>
      </c>
      <c r="Q515" s="34">
        <f t="shared" si="279"/>
        <v>3078.5524</v>
      </c>
      <c r="R515" s="34">
        <f t="shared" si="280"/>
        <v>5577.3773999999994</v>
      </c>
      <c r="S515" s="42">
        <v>0.03</v>
      </c>
      <c r="T515" s="34">
        <f t="shared" si="281"/>
        <v>167.32132199999998</v>
      </c>
      <c r="U515" s="34">
        <f t="shared" si="282"/>
        <v>5744.6987219999992</v>
      </c>
      <c r="V515" s="43">
        <v>0</v>
      </c>
      <c r="W515" s="34">
        <f t="shared" si="298"/>
        <v>0</v>
      </c>
      <c r="X515" s="36">
        <f t="shared" si="296"/>
        <v>5744.6987219999992</v>
      </c>
      <c r="Y515" s="36">
        <f t="shared" si="284"/>
        <v>5700</v>
      </c>
      <c r="Z515" s="29">
        <f t="shared" si="233"/>
        <v>6840</v>
      </c>
      <c r="AA515" s="40">
        <v>35</v>
      </c>
      <c r="AB515" s="28">
        <f t="shared" si="285"/>
        <v>18.399999999999999</v>
      </c>
      <c r="AC515" s="34"/>
      <c r="AD515" s="34">
        <f t="shared" si="299"/>
        <v>644</v>
      </c>
      <c r="AE515" s="43">
        <v>0.27100000000000002</v>
      </c>
      <c r="AF515" s="34">
        <f t="shared" si="300"/>
        <v>174.524</v>
      </c>
      <c r="AG515" s="43">
        <v>0</v>
      </c>
      <c r="AH515" s="34">
        <f t="shared" si="301"/>
        <v>0</v>
      </c>
      <c r="AI515" s="34">
        <f t="shared" si="302"/>
        <v>818.524</v>
      </c>
      <c r="AJ515" s="34">
        <v>0</v>
      </c>
      <c r="AK515" s="42">
        <v>0.03</v>
      </c>
      <c r="AL515" s="34">
        <f t="shared" si="303"/>
        <v>24.555720000000001</v>
      </c>
      <c r="AM515" s="34">
        <f t="shared" si="304"/>
        <v>843.07971999999995</v>
      </c>
      <c r="AN515" s="43">
        <v>0</v>
      </c>
      <c r="AO515" s="34">
        <f t="shared" si="305"/>
        <v>0</v>
      </c>
      <c r="AP515" s="34">
        <f t="shared" si="306"/>
        <v>843.07971999999995</v>
      </c>
      <c r="AQ515" s="34">
        <f t="shared" si="307"/>
        <v>800</v>
      </c>
      <c r="AR515" s="30" t="s">
        <v>59</v>
      </c>
      <c r="AS515" s="23"/>
      <c r="AT515" s="28"/>
      <c r="AU515" s="34"/>
      <c r="AV515" s="34"/>
      <c r="AW515" s="42"/>
      <c r="AX515" s="34"/>
      <c r="AY515" s="43"/>
      <c r="AZ515" s="34"/>
      <c r="BA515" s="34"/>
      <c r="BB515" s="34"/>
      <c r="BC515" s="42"/>
      <c r="BD515" s="34"/>
      <c r="BE515" s="34"/>
      <c r="BF515" s="43"/>
      <c r="BG515" s="34"/>
      <c r="BH515" s="34"/>
      <c r="BI515" s="120"/>
      <c r="BJ515" s="28">
        <f t="shared" si="234"/>
        <v>960</v>
      </c>
    </row>
    <row r="516" spans="1:62" s="46" customFormat="1" ht="15" x14ac:dyDescent="0.25">
      <c r="A516" s="103">
        <v>498</v>
      </c>
      <c r="B516" s="51" t="s">
        <v>271</v>
      </c>
      <c r="C516" s="21" t="s">
        <v>183</v>
      </c>
      <c r="D516" s="21" t="s">
        <v>88</v>
      </c>
      <c r="E516" s="21">
        <v>24</v>
      </c>
      <c r="F516" s="23">
        <v>35</v>
      </c>
      <c r="G516" s="47">
        <f t="shared" si="275"/>
        <v>59</v>
      </c>
      <c r="H516" s="50">
        <f>E516</f>
        <v>24</v>
      </c>
      <c r="I516" s="28">
        <f t="shared" si="276"/>
        <v>289.78750000000002</v>
      </c>
      <c r="J516" s="28">
        <f t="shared" si="274"/>
        <v>6954.9000000000005</v>
      </c>
      <c r="K516" s="41">
        <v>15</v>
      </c>
      <c r="L516" s="34">
        <f t="shared" si="277"/>
        <v>463.66</v>
      </c>
      <c r="M516" s="28">
        <v>1303.57</v>
      </c>
      <c r="N516" s="42">
        <v>0.25</v>
      </c>
      <c r="O516" s="34">
        <f t="shared" si="278"/>
        <v>441.8075</v>
      </c>
      <c r="P516" s="42">
        <v>1.54</v>
      </c>
      <c r="Q516" s="34">
        <f t="shared" si="279"/>
        <v>2721.5342000000001</v>
      </c>
      <c r="R516" s="34">
        <f t="shared" si="280"/>
        <v>4930.5717000000004</v>
      </c>
      <c r="S516" s="42">
        <v>0.03</v>
      </c>
      <c r="T516" s="34">
        <f t="shared" si="281"/>
        <v>147.91715100000002</v>
      </c>
      <c r="U516" s="34">
        <f t="shared" si="282"/>
        <v>5078.4888510000001</v>
      </c>
      <c r="V516" s="43">
        <v>0</v>
      </c>
      <c r="W516" s="34">
        <f t="shared" si="298"/>
        <v>0</v>
      </c>
      <c r="X516" s="36">
        <f t="shared" si="296"/>
        <v>5078.4888510000001</v>
      </c>
      <c r="Y516" s="36">
        <f t="shared" si="284"/>
        <v>5100</v>
      </c>
      <c r="Z516" s="29">
        <f t="shared" si="233"/>
        <v>6120</v>
      </c>
      <c r="AA516" s="23">
        <v>35</v>
      </c>
      <c r="AB516" s="28">
        <f t="shared" si="285"/>
        <v>18.399999999999999</v>
      </c>
      <c r="AC516" s="34"/>
      <c r="AD516" s="34">
        <f t="shared" si="299"/>
        <v>644</v>
      </c>
      <c r="AE516" s="43">
        <v>0.27100000000000002</v>
      </c>
      <c r="AF516" s="34">
        <f t="shared" si="300"/>
        <v>174.524</v>
      </c>
      <c r="AG516" s="43">
        <v>0</v>
      </c>
      <c r="AH516" s="34">
        <f t="shared" si="301"/>
        <v>0</v>
      </c>
      <c r="AI516" s="34">
        <f t="shared" si="302"/>
        <v>818.524</v>
      </c>
      <c r="AJ516" s="34">
        <v>0</v>
      </c>
      <c r="AK516" s="42">
        <v>0.03</v>
      </c>
      <c r="AL516" s="34">
        <f t="shared" si="303"/>
        <v>24.555720000000001</v>
      </c>
      <c r="AM516" s="34">
        <f t="shared" si="304"/>
        <v>843.07971999999995</v>
      </c>
      <c r="AN516" s="43">
        <v>0</v>
      </c>
      <c r="AO516" s="34">
        <f t="shared" si="305"/>
        <v>0</v>
      </c>
      <c r="AP516" s="34">
        <f t="shared" si="306"/>
        <v>843.07971999999995</v>
      </c>
      <c r="AQ516" s="34">
        <f t="shared" si="307"/>
        <v>800</v>
      </c>
      <c r="AR516" s="30" t="s">
        <v>59</v>
      </c>
      <c r="AS516" s="23"/>
      <c r="AT516" s="28"/>
      <c r="AU516" s="34"/>
      <c r="AV516" s="34"/>
      <c r="AW516" s="42"/>
      <c r="AX516" s="34"/>
      <c r="AY516" s="43"/>
      <c r="AZ516" s="34"/>
      <c r="BA516" s="34"/>
      <c r="BB516" s="34"/>
      <c r="BC516" s="42"/>
      <c r="BD516" s="34"/>
      <c r="BE516" s="34"/>
      <c r="BF516" s="43"/>
      <c r="BG516" s="34"/>
      <c r="BH516" s="34"/>
      <c r="BI516" s="120"/>
      <c r="BJ516" s="28">
        <f t="shared" si="234"/>
        <v>960</v>
      </c>
    </row>
    <row r="517" spans="1:62" s="46" customFormat="1" ht="15" x14ac:dyDescent="0.25">
      <c r="A517" s="103">
        <v>499</v>
      </c>
      <c r="B517" s="51" t="s">
        <v>280</v>
      </c>
      <c r="C517" s="21" t="s">
        <v>183</v>
      </c>
      <c r="D517" s="21" t="s">
        <v>88</v>
      </c>
      <c r="E517" s="21" t="s">
        <v>41</v>
      </c>
      <c r="F517" s="23" t="s">
        <v>54</v>
      </c>
      <c r="G517" s="47">
        <f t="shared" si="275"/>
        <v>56</v>
      </c>
      <c r="H517" s="50">
        <v>21</v>
      </c>
      <c r="I517" s="28">
        <f t="shared" si="276"/>
        <v>289.78750000000002</v>
      </c>
      <c r="J517" s="28">
        <f t="shared" si="274"/>
        <v>6085.5375000000004</v>
      </c>
      <c r="K517" s="41">
        <v>15</v>
      </c>
      <c r="L517" s="34">
        <f t="shared" si="277"/>
        <v>405.70250000000004</v>
      </c>
      <c r="M517" s="28">
        <v>1303.57</v>
      </c>
      <c r="N517" s="42">
        <v>0.25</v>
      </c>
      <c r="O517" s="34">
        <f t="shared" si="278"/>
        <v>427.31812500000001</v>
      </c>
      <c r="P517" s="42">
        <v>1.54</v>
      </c>
      <c r="Q517" s="34">
        <f t="shared" si="279"/>
        <v>2632.2796499999999</v>
      </c>
      <c r="R517" s="34">
        <f t="shared" si="280"/>
        <v>4768.8702749999993</v>
      </c>
      <c r="S517" s="42">
        <v>0.03</v>
      </c>
      <c r="T517" s="34">
        <f t="shared" si="281"/>
        <v>143.06610824999998</v>
      </c>
      <c r="U517" s="34">
        <f t="shared" si="282"/>
        <v>4911.9363832499994</v>
      </c>
      <c r="V517" s="43">
        <v>0</v>
      </c>
      <c r="W517" s="34">
        <f t="shared" si="298"/>
        <v>0</v>
      </c>
      <c r="X517" s="36">
        <f t="shared" si="296"/>
        <v>4911.9363832499994</v>
      </c>
      <c r="Y517" s="36">
        <f t="shared" si="284"/>
        <v>4900</v>
      </c>
      <c r="Z517" s="29">
        <f t="shared" si="233"/>
        <v>5880</v>
      </c>
      <c r="AA517" s="23" t="s">
        <v>54</v>
      </c>
      <c r="AB517" s="28">
        <f t="shared" si="285"/>
        <v>18.399999999999999</v>
      </c>
      <c r="AC517" s="37"/>
      <c r="AD517" s="34">
        <f t="shared" si="299"/>
        <v>644</v>
      </c>
      <c r="AE517" s="43">
        <v>0.27100000000000002</v>
      </c>
      <c r="AF517" s="34">
        <f t="shared" si="300"/>
        <v>174.524</v>
      </c>
      <c r="AG517" s="43">
        <v>0</v>
      </c>
      <c r="AH517" s="34">
        <f t="shared" si="301"/>
        <v>0</v>
      </c>
      <c r="AI517" s="34">
        <f t="shared" si="302"/>
        <v>818.524</v>
      </c>
      <c r="AJ517" s="34">
        <v>0</v>
      </c>
      <c r="AK517" s="42">
        <v>0.03</v>
      </c>
      <c r="AL517" s="34">
        <f t="shared" si="303"/>
        <v>24.555720000000001</v>
      </c>
      <c r="AM517" s="34">
        <f t="shared" si="304"/>
        <v>843.07971999999995</v>
      </c>
      <c r="AN517" s="43">
        <v>0</v>
      </c>
      <c r="AO517" s="34">
        <f t="shared" si="305"/>
        <v>0</v>
      </c>
      <c r="AP517" s="34">
        <f t="shared" si="306"/>
        <v>843.07971999999995</v>
      </c>
      <c r="AQ517" s="34">
        <f t="shared" si="307"/>
        <v>800</v>
      </c>
      <c r="AR517" s="57"/>
      <c r="AS517" s="31"/>
      <c r="AT517" s="32"/>
      <c r="AU517" s="37"/>
      <c r="AV517" s="32"/>
      <c r="AW517" s="33"/>
      <c r="AX517" s="37"/>
      <c r="AY517" s="38"/>
      <c r="AZ517" s="37"/>
      <c r="BA517" s="37"/>
      <c r="BB517" s="37"/>
      <c r="BC517" s="38"/>
      <c r="BD517" s="37"/>
      <c r="BE517" s="37"/>
      <c r="BF517" s="38"/>
      <c r="BG517" s="37"/>
      <c r="BH517" s="37"/>
      <c r="BI517" s="121"/>
      <c r="BJ517" s="28">
        <f t="shared" si="234"/>
        <v>960</v>
      </c>
    </row>
    <row r="518" spans="1:62" s="46" customFormat="1" ht="15" x14ac:dyDescent="0.25">
      <c r="A518" s="103">
        <v>500</v>
      </c>
      <c r="B518" s="51" t="s">
        <v>358</v>
      </c>
      <c r="C518" s="21" t="s">
        <v>183</v>
      </c>
      <c r="D518" s="21" t="s">
        <v>88</v>
      </c>
      <c r="E518" s="66">
        <v>20</v>
      </c>
      <c r="F518" s="40">
        <v>21</v>
      </c>
      <c r="G518" s="47">
        <f t="shared" si="275"/>
        <v>41</v>
      </c>
      <c r="H518" s="50">
        <f>E518</f>
        <v>20</v>
      </c>
      <c r="I518" s="28">
        <f t="shared" si="276"/>
        <v>289.78750000000002</v>
      </c>
      <c r="J518" s="28">
        <f t="shared" si="274"/>
        <v>5795.75</v>
      </c>
      <c r="K518" s="41">
        <v>15</v>
      </c>
      <c r="L518" s="34">
        <f t="shared" si="277"/>
        <v>386.38333333333333</v>
      </c>
      <c r="M518" s="28">
        <v>1303.5733333333333</v>
      </c>
      <c r="N518" s="42">
        <v>0.25</v>
      </c>
      <c r="O518" s="34">
        <f t="shared" si="278"/>
        <v>422.48916666666662</v>
      </c>
      <c r="P518" s="42">
        <v>1.54</v>
      </c>
      <c r="Q518" s="34">
        <f t="shared" si="279"/>
        <v>2602.5332666666663</v>
      </c>
      <c r="R518" s="34">
        <f t="shared" si="280"/>
        <v>4714.9790999999996</v>
      </c>
      <c r="S518" s="42">
        <v>0.03</v>
      </c>
      <c r="T518" s="34">
        <f t="shared" si="281"/>
        <v>141.44937299999998</v>
      </c>
      <c r="U518" s="34">
        <f t="shared" si="282"/>
        <v>4856.4284729999999</v>
      </c>
      <c r="V518" s="43">
        <v>0</v>
      </c>
      <c r="W518" s="34">
        <v>0</v>
      </c>
      <c r="X518" s="36">
        <f t="shared" si="296"/>
        <v>4856.4284729999999</v>
      </c>
      <c r="Y518" s="36">
        <f t="shared" si="284"/>
        <v>4900</v>
      </c>
      <c r="Z518" s="29">
        <f t="shared" si="233"/>
        <v>5880</v>
      </c>
      <c r="AA518" s="40">
        <v>21</v>
      </c>
      <c r="AB518" s="28">
        <f t="shared" si="285"/>
        <v>18.399999999999999</v>
      </c>
      <c r="AC518" s="34"/>
      <c r="AD518" s="34">
        <f t="shared" si="299"/>
        <v>386.4</v>
      </c>
      <c r="AE518" s="43">
        <v>0.27100000000000002</v>
      </c>
      <c r="AF518" s="34">
        <f t="shared" si="300"/>
        <v>104.7144</v>
      </c>
      <c r="AG518" s="43">
        <v>0</v>
      </c>
      <c r="AH518" s="34">
        <f t="shared" si="301"/>
        <v>0</v>
      </c>
      <c r="AI518" s="34">
        <f t="shared" si="302"/>
        <v>491.11439999999999</v>
      </c>
      <c r="AJ518" s="34">
        <v>0</v>
      </c>
      <c r="AK518" s="42">
        <v>0.03</v>
      </c>
      <c r="AL518" s="34">
        <f t="shared" si="303"/>
        <v>14.733431999999999</v>
      </c>
      <c r="AM518" s="34">
        <f t="shared" si="304"/>
        <v>505.84783199999998</v>
      </c>
      <c r="AN518" s="43">
        <v>0</v>
      </c>
      <c r="AO518" s="34">
        <f t="shared" si="305"/>
        <v>0</v>
      </c>
      <c r="AP518" s="34">
        <f t="shared" si="306"/>
        <v>505.84783199999998</v>
      </c>
      <c r="AQ518" s="34">
        <f t="shared" si="307"/>
        <v>500</v>
      </c>
      <c r="AR518" s="57"/>
      <c r="AS518" s="40"/>
      <c r="AT518" s="28">
        <f>(323.2*0.67)+(96.5*2.3*0.33)</f>
        <v>289.78750000000002</v>
      </c>
      <c r="AU518" s="34"/>
      <c r="AV518" s="28">
        <f>(AT518*AS518)/15</f>
        <v>0</v>
      </c>
      <c r="AW518" s="42">
        <v>0.25</v>
      </c>
      <c r="AX518" s="34">
        <f>AV518*AW518</f>
        <v>0</v>
      </c>
      <c r="AY518" s="43">
        <v>0</v>
      </c>
      <c r="AZ518" s="34">
        <f>AV518*AY518</f>
        <v>0</v>
      </c>
      <c r="BA518" s="34">
        <f>AV518+AX518+AZ518</f>
        <v>0</v>
      </c>
      <c r="BB518" s="34">
        <v>0</v>
      </c>
      <c r="BC518" s="43">
        <v>0.03</v>
      </c>
      <c r="BD518" s="34">
        <f>(BA518+BB518)*BC518</f>
        <v>0</v>
      </c>
      <c r="BE518" s="34">
        <f>BA518+BB518+BD518</f>
        <v>0</v>
      </c>
      <c r="BF518" s="43">
        <v>0</v>
      </c>
      <c r="BG518" s="34">
        <f>BE518*BF518</f>
        <v>0</v>
      </c>
      <c r="BH518" s="34">
        <f>BE518+BG518</f>
        <v>0</v>
      </c>
      <c r="BI518" s="120"/>
      <c r="BJ518" s="28">
        <f t="shared" si="234"/>
        <v>600</v>
      </c>
    </row>
    <row r="519" spans="1:62" s="46" customFormat="1" ht="15" x14ac:dyDescent="0.25">
      <c r="A519" s="103">
        <v>501</v>
      </c>
      <c r="B519" s="51" t="s">
        <v>313</v>
      </c>
      <c r="C519" s="21" t="s">
        <v>183</v>
      </c>
      <c r="D519" s="21" t="s">
        <v>88</v>
      </c>
      <c r="E519" s="22">
        <v>20</v>
      </c>
      <c r="F519" s="40">
        <v>21</v>
      </c>
      <c r="G519" s="24">
        <f t="shared" si="275"/>
        <v>41</v>
      </c>
      <c r="H519" s="50">
        <v>20</v>
      </c>
      <c r="I519" s="28">
        <f t="shared" si="276"/>
        <v>289.78750000000002</v>
      </c>
      <c r="J519" s="28">
        <f t="shared" si="274"/>
        <v>5795.75</v>
      </c>
      <c r="K519" s="41">
        <v>15</v>
      </c>
      <c r="L519" s="34">
        <f t="shared" si="277"/>
        <v>386.38333333333333</v>
      </c>
      <c r="M519" s="28">
        <v>1303.57</v>
      </c>
      <c r="N519" s="42">
        <v>0.25</v>
      </c>
      <c r="O519" s="34">
        <f t="shared" si="278"/>
        <v>422.48833333333334</v>
      </c>
      <c r="P519" s="42">
        <v>1.54</v>
      </c>
      <c r="Q519" s="34">
        <f t="shared" si="279"/>
        <v>2602.5281333333332</v>
      </c>
      <c r="R519" s="34">
        <f t="shared" si="280"/>
        <v>4714.9697999999999</v>
      </c>
      <c r="S519" s="42">
        <v>0.03</v>
      </c>
      <c r="T519" s="34">
        <f t="shared" si="281"/>
        <v>141.449094</v>
      </c>
      <c r="U519" s="34">
        <f t="shared" si="282"/>
        <v>4856.4188939999995</v>
      </c>
      <c r="V519" s="43">
        <v>0</v>
      </c>
      <c r="W519" s="34">
        <v>0</v>
      </c>
      <c r="X519" s="36">
        <f t="shared" si="296"/>
        <v>4856.4188939999995</v>
      </c>
      <c r="Y519" s="36">
        <f t="shared" si="284"/>
        <v>4900</v>
      </c>
      <c r="Z519" s="29">
        <f t="shared" si="233"/>
        <v>5880</v>
      </c>
      <c r="AA519" s="40">
        <v>21</v>
      </c>
      <c r="AB519" s="28">
        <f t="shared" si="285"/>
        <v>18.399999999999999</v>
      </c>
      <c r="AC519" s="34"/>
      <c r="AD519" s="34">
        <f t="shared" si="299"/>
        <v>386.4</v>
      </c>
      <c r="AE519" s="43">
        <v>0.27100000000000002</v>
      </c>
      <c r="AF519" s="34">
        <f t="shared" si="300"/>
        <v>104.7144</v>
      </c>
      <c r="AG519" s="43">
        <v>0</v>
      </c>
      <c r="AH519" s="34">
        <f t="shared" si="301"/>
        <v>0</v>
      </c>
      <c r="AI519" s="34">
        <f t="shared" si="302"/>
        <v>491.11439999999999</v>
      </c>
      <c r="AJ519" s="34">
        <v>0</v>
      </c>
      <c r="AK519" s="42">
        <v>0.03</v>
      </c>
      <c r="AL519" s="34">
        <f t="shared" si="303"/>
        <v>14.733431999999999</v>
      </c>
      <c r="AM519" s="34">
        <f t="shared" si="304"/>
        <v>505.84783199999998</v>
      </c>
      <c r="AN519" s="43">
        <v>0</v>
      </c>
      <c r="AO519" s="34">
        <f t="shared" si="305"/>
        <v>0</v>
      </c>
      <c r="AP519" s="34">
        <f t="shared" si="306"/>
        <v>505.84783199999998</v>
      </c>
      <c r="AQ519" s="34">
        <f t="shared" si="307"/>
        <v>500</v>
      </c>
      <c r="AR519" s="30"/>
      <c r="AS519" s="40"/>
      <c r="AT519" s="28"/>
      <c r="AU519" s="34"/>
      <c r="AV519" s="34"/>
      <c r="AW519" s="42"/>
      <c r="AX519" s="34"/>
      <c r="AY519" s="43"/>
      <c r="AZ519" s="34"/>
      <c r="BA519" s="34"/>
      <c r="BB519" s="34"/>
      <c r="BC519" s="42"/>
      <c r="BD519" s="34"/>
      <c r="BE519" s="34"/>
      <c r="BF519" s="43"/>
      <c r="BG519" s="34"/>
      <c r="BH519" s="34"/>
      <c r="BI519" s="120"/>
      <c r="BJ519" s="28">
        <f t="shared" si="234"/>
        <v>600</v>
      </c>
    </row>
    <row r="520" spans="1:62" s="46" customFormat="1" ht="15" x14ac:dyDescent="0.25">
      <c r="A520" s="103">
        <v>502</v>
      </c>
      <c r="B520" s="51" t="s">
        <v>365</v>
      </c>
      <c r="C520" s="21" t="s">
        <v>183</v>
      </c>
      <c r="D520" s="21" t="s">
        <v>88</v>
      </c>
      <c r="E520" s="22">
        <v>14</v>
      </c>
      <c r="F520" s="40">
        <v>35</v>
      </c>
      <c r="G520" s="47">
        <f>E520+F520</f>
        <v>49</v>
      </c>
      <c r="H520" s="50">
        <f>E520</f>
        <v>14</v>
      </c>
      <c r="I520" s="28">
        <f t="shared" si="276"/>
        <v>289.78750000000002</v>
      </c>
      <c r="J520" s="28">
        <f>E520*I520</f>
        <v>4057.0250000000005</v>
      </c>
      <c r="K520" s="41">
        <v>15</v>
      </c>
      <c r="L520" s="34">
        <f>J520/K520</f>
        <v>270.46833333333336</v>
      </c>
      <c r="M520" s="28">
        <v>1303.57</v>
      </c>
      <c r="N520" s="42">
        <v>0.25</v>
      </c>
      <c r="O520" s="34">
        <f>(L520+M520)*N520</f>
        <v>393.50958333333335</v>
      </c>
      <c r="P520" s="42">
        <v>1.54</v>
      </c>
      <c r="Q520" s="34">
        <f>(L520+M520)*P520</f>
        <v>2424.0190333333335</v>
      </c>
      <c r="R520" s="34">
        <f>L520+M520+O520+Q520</f>
        <v>4391.5669500000004</v>
      </c>
      <c r="S520" s="42">
        <v>0.03</v>
      </c>
      <c r="T520" s="34">
        <f>R520*S520</f>
        <v>131.74700849999999</v>
      </c>
      <c r="U520" s="34">
        <f>R520+T520</f>
        <v>4523.3139585000008</v>
      </c>
      <c r="V520" s="43">
        <v>0</v>
      </c>
      <c r="W520" s="34">
        <f>U520*V520</f>
        <v>0</v>
      </c>
      <c r="X520" s="36">
        <f>U520+W520</f>
        <v>4523.3139585000008</v>
      </c>
      <c r="Y520" s="36">
        <f>MROUND(X520,100)</f>
        <v>4500</v>
      </c>
      <c r="Z520" s="29">
        <f t="shared" si="233"/>
        <v>5400</v>
      </c>
      <c r="AA520" s="40">
        <v>35</v>
      </c>
      <c r="AB520" s="28">
        <f t="shared" si="285"/>
        <v>18.399999999999999</v>
      </c>
      <c r="AC520" s="34"/>
      <c r="AD520" s="34">
        <f>AB520*AA520</f>
        <v>644</v>
      </c>
      <c r="AE520" s="43">
        <v>0.27100000000000002</v>
      </c>
      <c r="AF520" s="34">
        <f>AD520*AE520</f>
        <v>174.524</v>
      </c>
      <c r="AG520" s="43">
        <v>0</v>
      </c>
      <c r="AH520" s="34">
        <f>AD520*AG520</f>
        <v>0</v>
      </c>
      <c r="AI520" s="34">
        <f>AD520+AF520+AH520</f>
        <v>818.524</v>
      </c>
      <c r="AJ520" s="34">
        <v>0</v>
      </c>
      <c r="AK520" s="42">
        <v>0.03</v>
      </c>
      <c r="AL520" s="34">
        <f>(AI520+AJ520)*AK520</f>
        <v>24.555720000000001</v>
      </c>
      <c r="AM520" s="34">
        <f>AI520+AJ520+AL520</f>
        <v>843.07971999999995</v>
      </c>
      <c r="AN520" s="43">
        <v>0</v>
      </c>
      <c r="AO520" s="34">
        <f>AM520*AN520</f>
        <v>0</v>
      </c>
      <c r="AP520" s="34">
        <f>AM520+AO520</f>
        <v>843.07971999999995</v>
      </c>
      <c r="AQ520" s="34">
        <f>MROUND(AP520,100)</f>
        <v>800</v>
      </c>
      <c r="AR520" s="30" t="s">
        <v>59</v>
      </c>
      <c r="AS520" s="40">
        <v>35</v>
      </c>
      <c r="AT520" s="28">
        <f>(323.2*0.67)+(96.5*2.3*0.33)</f>
        <v>289.78750000000002</v>
      </c>
      <c r="AU520" s="34"/>
      <c r="AV520" s="28">
        <f>(AT520*AS520)/15</f>
        <v>676.17083333333335</v>
      </c>
      <c r="AW520" s="42">
        <v>0.25</v>
      </c>
      <c r="AX520" s="34">
        <f>AV520*AW520</f>
        <v>169.04270833333334</v>
      </c>
      <c r="AY520" s="43">
        <v>0</v>
      </c>
      <c r="AZ520" s="34">
        <f>AV520*AY520</f>
        <v>0</v>
      </c>
      <c r="BA520" s="34">
        <f>AV520+AX520+AZ520</f>
        <v>845.21354166666674</v>
      </c>
      <c r="BB520" s="34">
        <v>0</v>
      </c>
      <c r="BC520" s="43">
        <v>0.03</v>
      </c>
      <c r="BD520" s="34">
        <f>(BA520+BB520)*BC520</f>
        <v>25.356406250000003</v>
      </c>
      <c r="BE520" s="34">
        <f>BA520+BB520+BD520</f>
        <v>870.56994791666671</v>
      </c>
      <c r="BF520" s="43">
        <v>0</v>
      </c>
      <c r="BG520" s="34">
        <f>BE520*BF520</f>
        <v>0</v>
      </c>
      <c r="BH520" s="34">
        <f>BE520+BG520</f>
        <v>870.56994791666671</v>
      </c>
      <c r="BI520" s="120">
        <f>MROUND(BH520,100)</f>
        <v>900</v>
      </c>
      <c r="BJ520" s="28">
        <f t="shared" si="234"/>
        <v>960</v>
      </c>
    </row>
    <row r="521" spans="1:62" s="46" customFormat="1" ht="15" x14ac:dyDescent="0.25">
      <c r="A521" s="103">
        <v>503</v>
      </c>
      <c r="B521" s="51" t="s">
        <v>314</v>
      </c>
      <c r="C521" s="21" t="s">
        <v>183</v>
      </c>
      <c r="D521" s="21" t="s">
        <v>88</v>
      </c>
      <c r="E521" s="22">
        <v>24</v>
      </c>
      <c r="F521" s="40">
        <v>35</v>
      </c>
      <c r="G521" s="24">
        <f>E521+F521</f>
        <v>59</v>
      </c>
      <c r="H521" s="50">
        <v>24</v>
      </c>
      <c r="I521" s="28">
        <f t="shared" si="276"/>
        <v>289.78750000000002</v>
      </c>
      <c r="J521" s="28">
        <f>E521*I521</f>
        <v>6954.9000000000005</v>
      </c>
      <c r="K521" s="41">
        <v>15</v>
      </c>
      <c r="L521" s="34">
        <f>J521/K521</f>
        <v>463.66</v>
      </c>
      <c r="M521" s="28">
        <v>1303.57</v>
      </c>
      <c r="N521" s="42">
        <v>0.25</v>
      </c>
      <c r="O521" s="34">
        <f>(L521+M521)*N521</f>
        <v>441.8075</v>
      </c>
      <c r="P521" s="42">
        <v>1.54</v>
      </c>
      <c r="Q521" s="34">
        <f>(L521+M521)*P521</f>
        <v>2721.5342000000001</v>
      </c>
      <c r="R521" s="34">
        <f>L521+M521+O521+Q521</f>
        <v>4930.5717000000004</v>
      </c>
      <c r="S521" s="42">
        <v>0.03</v>
      </c>
      <c r="T521" s="34">
        <f>R521*S521</f>
        <v>147.91715100000002</v>
      </c>
      <c r="U521" s="34">
        <f>R521+T521</f>
        <v>5078.4888510000001</v>
      </c>
      <c r="V521" s="43">
        <v>0</v>
      </c>
      <c r="W521" s="34">
        <v>0</v>
      </c>
      <c r="X521" s="36">
        <f>U521+W521</f>
        <v>5078.4888510000001</v>
      </c>
      <c r="Y521" s="36">
        <f>MROUND(X521,100)</f>
        <v>5100</v>
      </c>
      <c r="Z521" s="29">
        <f t="shared" si="233"/>
        <v>6120</v>
      </c>
      <c r="AA521" s="40">
        <v>35</v>
      </c>
      <c r="AB521" s="28">
        <f t="shared" si="285"/>
        <v>18.399999999999999</v>
      </c>
      <c r="AC521" s="34"/>
      <c r="AD521" s="34">
        <f>AB521*AA521</f>
        <v>644</v>
      </c>
      <c r="AE521" s="43">
        <v>0.27100000000000002</v>
      </c>
      <c r="AF521" s="34">
        <f>AD521*AE521</f>
        <v>174.524</v>
      </c>
      <c r="AG521" s="43">
        <v>0</v>
      </c>
      <c r="AH521" s="34">
        <f>AD521*AG521</f>
        <v>0</v>
      </c>
      <c r="AI521" s="34">
        <f>AD521+AF521+AH521</f>
        <v>818.524</v>
      </c>
      <c r="AJ521" s="34">
        <v>0</v>
      </c>
      <c r="AK521" s="42">
        <v>0.03</v>
      </c>
      <c r="AL521" s="34">
        <f>(AI521+AJ521)*AK521</f>
        <v>24.555720000000001</v>
      </c>
      <c r="AM521" s="34">
        <f>AI521+AJ521+AL521</f>
        <v>843.07971999999995</v>
      </c>
      <c r="AN521" s="43">
        <v>0</v>
      </c>
      <c r="AO521" s="34">
        <f>AM521*AN521</f>
        <v>0</v>
      </c>
      <c r="AP521" s="34">
        <f>AM521+AO521</f>
        <v>843.07971999999995</v>
      </c>
      <c r="AQ521" s="34">
        <f>MROUND(AP521,100)</f>
        <v>800</v>
      </c>
      <c r="AR521" s="30"/>
      <c r="AS521" s="40"/>
      <c r="AT521" s="28"/>
      <c r="AU521" s="34"/>
      <c r="AV521" s="34"/>
      <c r="AW521" s="42"/>
      <c r="AX521" s="34"/>
      <c r="AY521" s="43"/>
      <c r="AZ521" s="34"/>
      <c r="BA521" s="34"/>
      <c r="BB521" s="34"/>
      <c r="BC521" s="42"/>
      <c r="BD521" s="34"/>
      <c r="BE521" s="34"/>
      <c r="BF521" s="43"/>
      <c r="BG521" s="34"/>
      <c r="BH521" s="34"/>
      <c r="BI521" s="120"/>
      <c r="BJ521" s="28">
        <f t="shared" si="234"/>
        <v>960</v>
      </c>
    </row>
    <row r="522" spans="1:62" s="46" customFormat="1" ht="15" x14ac:dyDescent="0.25">
      <c r="A522" s="103">
        <v>504</v>
      </c>
      <c r="B522" s="51" t="s">
        <v>230</v>
      </c>
      <c r="C522" s="21" t="s">
        <v>183</v>
      </c>
      <c r="D522" s="21" t="s">
        <v>88</v>
      </c>
      <c r="E522" s="21">
        <v>30</v>
      </c>
      <c r="F522" s="40">
        <v>42</v>
      </c>
      <c r="G522" s="47">
        <f t="shared" si="273"/>
        <v>72</v>
      </c>
      <c r="H522" s="50">
        <f t="shared" ref="H522:H549" si="308">E522</f>
        <v>30</v>
      </c>
      <c r="I522" s="28">
        <f t="shared" si="276"/>
        <v>289.78750000000002</v>
      </c>
      <c r="J522" s="28">
        <f t="shared" ref="J522:J574" si="309">E522*I522</f>
        <v>8693.625</v>
      </c>
      <c r="K522" s="41">
        <v>15</v>
      </c>
      <c r="L522" s="34">
        <f t="shared" ref="L522:L574" si="310">J522/K522</f>
        <v>579.57500000000005</v>
      </c>
      <c r="M522" s="28">
        <v>1303.57</v>
      </c>
      <c r="N522" s="42">
        <v>0.25</v>
      </c>
      <c r="O522" s="34">
        <f t="shared" ref="O522:O574" si="311">(L522+M522)*N522</f>
        <v>470.78625</v>
      </c>
      <c r="P522" s="42">
        <v>1.54</v>
      </c>
      <c r="Q522" s="34">
        <f t="shared" ref="Q522:Q574" si="312">(L522+M522)*P522</f>
        <v>2900.0432999999998</v>
      </c>
      <c r="R522" s="34">
        <f t="shared" si="229"/>
        <v>5253.9745499999999</v>
      </c>
      <c r="S522" s="42">
        <v>0.03</v>
      </c>
      <c r="T522" s="34">
        <f t="shared" ref="T522:T574" si="313">R522*S522</f>
        <v>157.6192365</v>
      </c>
      <c r="U522" s="34">
        <f t="shared" ref="U522:U574" si="314">R522+T522</f>
        <v>5411.5937864999996</v>
      </c>
      <c r="V522" s="43">
        <v>0</v>
      </c>
      <c r="W522" s="34">
        <f t="shared" ref="W522:W574" si="315">U522*V522</f>
        <v>0</v>
      </c>
      <c r="X522" s="36">
        <f t="shared" ref="X522:X574" si="316">U522+W522</f>
        <v>5411.5937864999996</v>
      </c>
      <c r="Y522" s="36">
        <f t="shared" ref="Y522:Y566" si="317">MROUND(X522,100)</f>
        <v>5400</v>
      </c>
      <c r="Z522" s="29">
        <f t="shared" si="233"/>
        <v>6480</v>
      </c>
      <c r="AA522" s="40">
        <v>42</v>
      </c>
      <c r="AB522" s="28">
        <f t="shared" si="285"/>
        <v>18.399999999999999</v>
      </c>
      <c r="AC522" s="34"/>
      <c r="AD522" s="34">
        <f t="shared" si="264"/>
        <v>772.8</v>
      </c>
      <c r="AE522" s="43">
        <v>0.27100000000000002</v>
      </c>
      <c r="AF522" s="34">
        <f t="shared" si="265"/>
        <v>209.4288</v>
      </c>
      <c r="AG522" s="43">
        <v>0</v>
      </c>
      <c r="AH522" s="34">
        <f t="shared" si="266"/>
        <v>0</v>
      </c>
      <c r="AI522" s="34">
        <f t="shared" si="267"/>
        <v>982.22879999999998</v>
      </c>
      <c r="AJ522" s="34">
        <v>0</v>
      </c>
      <c r="AK522" s="42">
        <v>0.03</v>
      </c>
      <c r="AL522" s="34">
        <f t="shared" ref="AL522:AL549" si="318">(AI522+AJ522)*AK522</f>
        <v>29.466863999999998</v>
      </c>
      <c r="AM522" s="34">
        <f t="shared" si="269"/>
        <v>1011.695664</v>
      </c>
      <c r="AN522" s="43">
        <v>0</v>
      </c>
      <c r="AO522" s="34">
        <f t="shared" si="270"/>
        <v>0</v>
      </c>
      <c r="AP522" s="34">
        <f t="shared" si="271"/>
        <v>1011.695664</v>
      </c>
      <c r="AQ522" s="34">
        <f t="shared" si="272"/>
        <v>1000</v>
      </c>
      <c r="AR522" s="30" t="s">
        <v>59</v>
      </c>
      <c r="AS522" s="23" t="s">
        <v>156</v>
      </c>
      <c r="AT522" s="28">
        <f t="shared" ref="AT522:AT549" si="319">(323.2*0.67)+(96.5*2.3*0.33)</f>
        <v>289.78750000000002</v>
      </c>
      <c r="AU522" s="34"/>
      <c r="AV522" s="28">
        <f t="shared" ref="AV522:AV549" si="320">(AT522*AS522)/15</f>
        <v>811.40500000000009</v>
      </c>
      <c r="AW522" s="42">
        <v>0.25</v>
      </c>
      <c r="AX522" s="34">
        <f t="shared" ref="AX522:AX527" si="321">AV522*AW522</f>
        <v>202.85125000000002</v>
      </c>
      <c r="AY522" s="43">
        <v>0</v>
      </c>
      <c r="AZ522" s="34">
        <f t="shared" ref="AZ522:AZ527" si="322">AV522*AY522</f>
        <v>0</v>
      </c>
      <c r="BA522" s="34">
        <f t="shared" ref="BA522:BA527" si="323">AV522+AX522+AZ522</f>
        <v>1014.2562500000001</v>
      </c>
      <c r="BB522" s="34">
        <v>0</v>
      </c>
      <c r="BC522" s="43">
        <v>0.03</v>
      </c>
      <c r="BD522" s="34">
        <f t="shared" ref="BD522:BD527" si="324">(BA522+BB522)*BC522</f>
        <v>30.427687500000005</v>
      </c>
      <c r="BE522" s="34">
        <f t="shared" ref="BE522:BE527" si="325">BA522+BB522+BD522</f>
        <v>1044.6839375000002</v>
      </c>
      <c r="BF522" s="43">
        <v>0</v>
      </c>
      <c r="BG522" s="34">
        <f t="shared" ref="BG522:BG527" si="326">BE522*BF522</f>
        <v>0</v>
      </c>
      <c r="BH522" s="34">
        <f t="shared" ref="BH522:BH527" si="327">BE522+BG522</f>
        <v>1044.6839375000002</v>
      </c>
      <c r="BI522" s="120">
        <f t="shared" ref="BI522:BI527" si="328">MROUND(BH522,100)</f>
        <v>1000</v>
      </c>
      <c r="BJ522" s="28">
        <f t="shared" si="234"/>
        <v>1200</v>
      </c>
    </row>
    <row r="523" spans="1:62" s="46" customFormat="1" ht="15" x14ac:dyDescent="0.25">
      <c r="A523" s="103">
        <v>505</v>
      </c>
      <c r="B523" s="51" t="s">
        <v>231</v>
      </c>
      <c r="C523" s="21" t="s">
        <v>183</v>
      </c>
      <c r="D523" s="21" t="s">
        <v>88</v>
      </c>
      <c r="E523" s="22">
        <v>24</v>
      </c>
      <c r="F523" s="40">
        <v>24</v>
      </c>
      <c r="G523" s="47">
        <f t="shared" si="273"/>
        <v>48</v>
      </c>
      <c r="H523" s="50">
        <f t="shared" si="308"/>
        <v>24</v>
      </c>
      <c r="I523" s="28">
        <f t="shared" si="276"/>
        <v>289.78750000000002</v>
      </c>
      <c r="J523" s="28">
        <f t="shared" si="309"/>
        <v>6954.9000000000005</v>
      </c>
      <c r="K523" s="41">
        <v>15</v>
      </c>
      <c r="L523" s="34">
        <f t="shared" si="310"/>
        <v>463.66</v>
      </c>
      <c r="M523" s="28">
        <v>1303.57</v>
      </c>
      <c r="N523" s="42">
        <v>0.25</v>
      </c>
      <c r="O523" s="34">
        <f t="shared" si="311"/>
        <v>441.8075</v>
      </c>
      <c r="P523" s="42">
        <v>1.54</v>
      </c>
      <c r="Q523" s="34">
        <f t="shared" si="312"/>
        <v>2721.5342000000001</v>
      </c>
      <c r="R523" s="34">
        <f t="shared" si="229"/>
        <v>4930.5717000000004</v>
      </c>
      <c r="S523" s="42">
        <v>0.03</v>
      </c>
      <c r="T523" s="34">
        <f t="shared" si="313"/>
        <v>147.91715100000002</v>
      </c>
      <c r="U523" s="34">
        <f t="shared" si="314"/>
        <v>5078.4888510000001</v>
      </c>
      <c r="V523" s="43">
        <v>0</v>
      </c>
      <c r="W523" s="34">
        <f t="shared" si="315"/>
        <v>0</v>
      </c>
      <c r="X523" s="36">
        <f t="shared" si="316"/>
        <v>5078.4888510000001</v>
      </c>
      <c r="Y523" s="36">
        <f t="shared" si="317"/>
        <v>5100</v>
      </c>
      <c r="Z523" s="29">
        <f t="shared" si="233"/>
        <v>6120</v>
      </c>
      <c r="AA523" s="40">
        <v>24</v>
      </c>
      <c r="AB523" s="28">
        <f t="shared" si="285"/>
        <v>18.399999999999999</v>
      </c>
      <c r="AC523" s="34"/>
      <c r="AD523" s="34">
        <f t="shared" si="264"/>
        <v>441.59999999999997</v>
      </c>
      <c r="AE523" s="43">
        <v>0.27100000000000002</v>
      </c>
      <c r="AF523" s="34">
        <f t="shared" si="265"/>
        <v>119.67359999999999</v>
      </c>
      <c r="AG523" s="43">
        <v>0</v>
      </c>
      <c r="AH523" s="34">
        <f t="shared" si="266"/>
        <v>0</v>
      </c>
      <c r="AI523" s="34">
        <f t="shared" si="267"/>
        <v>561.27359999999999</v>
      </c>
      <c r="AJ523" s="34">
        <v>0</v>
      </c>
      <c r="AK523" s="42">
        <v>0.03</v>
      </c>
      <c r="AL523" s="34">
        <f t="shared" si="318"/>
        <v>16.838207999999998</v>
      </c>
      <c r="AM523" s="34">
        <f t="shared" si="269"/>
        <v>578.111808</v>
      </c>
      <c r="AN523" s="43">
        <v>0</v>
      </c>
      <c r="AO523" s="34">
        <f t="shared" si="270"/>
        <v>0</v>
      </c>
      <c r="AP523" s="34">
        <f t="shared" si="271"/>
        <v>578.111808</v>
      </c>
      <c r="AQ523" s="34">
        <f t="shared" si="272"/>
        <v>600</v>
      </c>
      <c r="AR523" s="30" t="s">
        <v>59</v>
      </c>
      <c r="AS523" s="23" t="s">
        <v>43</v>
      </c>
      <c r="AT523" s="28">
        <f t="shared" si="319"/>
        <v>289.78750000000002</v>
      </c>
      <c r="AU523" s="34"/>
      <c r="AV523" s="28">
        <f t="shared" si="320"/>
        <v>463.66</v>
      </c>
      <c r="AW523" s="42">
        <v>0.25</v>
      </c>
      <c r="AX523" s="34">
        <f t="shared" si="321"/>
        <v>115.91500000000001</v>
      </c>
      <c r="AY523" s="43">
        <v>0</v>
      </c>
      <c r="AZ523" s="34">
        <f t="shared" si="322"/>
        <v>0</v>
      </c>
      <c r="BA523" s="34">
        <f t="shared" si="323"/>
        <v>579.57500000000005</v>
      </c>
      <c r="BB523" s="34">
        <v>0</v>
      </c>
      <c r="BC523" s="43">
        <v>0.03</v>
      </c>
      <c r="BD523" s="34">
        <f t="shared" si="324"/>
        <v>17.387250000000002</v>
      </c>
      <c r="BE523" s="34">
        <f t="shared" si="325"/>
        <v>596.96225000000004</v>
      </c>
      <c r="BF523" s="43">
        <v>0</v>
      </c>
      <c r="BG523" s="34">
        <f t="shared" si="326"/>
        <v>0</v>
      </c>
      <c r="BH523" s="34">
        <f t="shared" si="327"/>
        <v>596.96225000000004</v>
      </c>
      <c r="BI523" s="120">
        <f t="shared" si="328"/>
        <v>600</v>
      </c>
      <c r="BJ523" s="28">
        <f t="shared" si="234"/>
        <v>720</v>
      </c>
    </row>
    <row r="524" spans="1:62" s="46" customFormat="1" ht="15" x14ac:dyDescent="0.25">
      <c r="A524" s="103">
        <v>506</v>
      </c>
      <c r="B524" s="51" t="s">
        <v>232</v>
      </c>
      <c r="C524" s="21" t="s">
        <v>183</v>
      </c>
      <c r="D524" s="21" t="s">
        <v>88</v>
      </c>
      <c r="E524" s="22">
        <v>40</v>
      </c>
      <c r="F524" s="40">
        <v>35</v>
      </c>
      <c r="G524" s="47">
        <f t="shared" si="273"/>
        <v>75</v>
      </c>
      <c r="H524" s="50">
        <f t="shared" si="308"/>
        <v>40</v>
      </c>
      <c r="I524" s="28">
        <f t="shared" si="276"/>
        <v>289.78750000000002</v>
      </c>
      <c r="J524" s="28">
        <f t="shared" si="309"/>
        <v>11591.5</v>
      </c>
      <c r="K524" s="41">
        <v>15</v>
      </c>
      <c r="L524" s="34">
        <f t="shared" si="310"/>
        <v>772.76666666666665</v>
      </c>
      <c r="M524" s="28">
        <v>1303.57</v>
      </c>
      <c r="N524" s="42">
        <v>0.25</v>
      </c>
      <c r="O524" s="34">
        <f t="shared" si="311"/>
        <v>519.08416666666665</v>
      </c>
      <c r="P524" s="42">
        <v>1.54</v>
      </c>
      <c r="Q524" s="34">
        <f t="shared" si="312"/>
        <v>3197.5584666666668</v>
      </c>
      <c r="R524" s="34">
        <f t="shared" si="229"/>
        <v>5792.9793</v>
      </c>
      <c r="S524" s="42">
        <v>0.03</v>
      </c>
      <c r="T524" s="34">
        <f t="shared" si="313"/>
        <v>173.789379</v>
      </c>
      <c r="U524" s="34">
        <f t="shared" si="314"/>
        <v>5966.7686789999998</v>
      </c>
      <c r="V524" s="43">
        <v>0</v>
      </c>
      <c r="W524" s="34">
        <f t="shared" si="315"/>
        <v>0</v>
      </c>
      <c r="X524" s="36">
        <f t="shared" si="316"/>
        <v>5966.7686789999998</v>
      </c>
      <c r="Y524" s="36">
        <f t="shared" si="317"/>
        <v>6000</v>
      </c>
      <c r="Z524" s="29">
        <f t="shared" si="233"/>
        <v>7200</v>
      </c>
      <c r="AA524" s="40">
        <v>35</v>
      </c>
      <c r="AB524" s="28">
        <f t="shared" si="285"/>
        <v>18.399999999999999</v>
      </c>
      <c r="AC524" s="34"/>
      <c r="AD524" s="34">
        <f t="shared" si="264"/>
        <v>644</v>
      </c>
      <c r="AE524" s="43">
        <v>0.27100000000000002</v>
      </c>
      <c r="AF524" s="34">
        <f t="shared" si="265"/>
        <v>174.524</v>
      </c>
      <c r="AG524" s="43">
        <v>0</v>
      </c>
      <c r="AH524" s="34">
        <f t="shared" si="266"/>
        <v>0</v>
      </c>
      <c r="AI524" s="34">
        <f t="shared" si="267"/>
        <v>818.524</v>
      </c>
      <c r="AJ524" s="34">
        <v>0</v>
      </c>
      <c r="AK524" s="42">
        <v>0.03</v>
      </c>
      <c r="AL524" s="34">
        <f t="shared" si="318"/>
        <v>24.555720000000001</v>
      </c>
      <c r="AM524" s="34">
        <f t="shared" si="269"/>
        <v>843.07971999999995</v>
      </c>
      <c r="AN524" s="43">
        <v>0</v>
      </c>
      <c r="AO524" s="34">
        <f t="shared" si="270"/>
        <v>0</v>
      </c>
      <c r="AP524" s="34">
        <f t="shared" si="271"/>
        <v>843.07971999999995</v>
      </c>
      <c r="AQ524" s="34">
        <f t="shared" si="272"/>
        <v>800</v>
      </c>
      <c r="AR524" s="30" t="s">
        <v>59</v>
      </c>
      <c r="AS524" s="23" t="s">
        <v>54</v>
      </c>
      <c r="AT524" s="28">
        <f t="shared" si="319"/>
        <v>289.78750000000002</v>
      </c>
      <c r="AU524" s="34"/>
      <c r="AV524" s="28">
        <f t="shared" si="320"/>
        <v>676.17083333333335</v>
      </c>
      <c r="AW524" s="42">
        <v>0.25</v>
      </c>
      <c r="AX524" s="34">
        <f t="shared" si="321"/>
        <v>169.04270833333334</v>
      </c>
      <c r="AY524" s="43">
        <v>0</v>
      </c>
      <c r="AZ524" s="34">
        <f t="shared" si="322"/>
        <v>0</v>
      </c>
      <c r="BA524" s="34">
        <f t="shared" si="323"/>
        <v>845.21354166666674</v>
      </c>
      <c r="BB524" s="34">
        <v>0</v>
      </c>
      <c r="BC524" s="43">
        <v>0.03</v>
      </c>
      <c r="BD524" s="34">
        <f t="shared" si="324"/>
        <v>25.356406250000003</v>
      </c>
      <c r="BE524" s="34">
        <f t="shared" si="325"/>
        <v>870.56994791666671</v>
      </c>
      <c r="BF524" s="43">
        <v>0</v>
      </c>
      <c r="BG524" s="34">
        <f t="shared" si="326"/>
        <v>0</v>
      </c>
      <c r="BH524" s="34">
        <f t="shared" si="327"/>
        <v>870.56994791666671</v>
      </c>
      <c r="BI524" s="120">
        <f t="shared" si="328"/>
        <v>900</v>
      </c>
      <c r="BJ524" s="28">
        <f t="shared" si="234"/>
        <v>960</v>
      </c>
    </row>
    <row r="525" spans="1:62" s="46" customFormat="1" ht="15" x14ac:dyDescent="0.25">
      <c r="A525" s="103">
        <v>507</v>
      </c>
      <c r="B525" s="51" t="s">
        <v>233</v>
      </c>
      <c r="C525" s="21" t="s">
        <v>183</v>
      </c>
      <c r="D525" s="21" t="s">
        <v>88</v>
      </c>
      <c r="E525" s="22">
        <v>40</v>
      </c>
      <c r="F525" s="40">
        <v>35</v>
      </c>
      <c r="G525" s="47">
        <f t="shared" si="273"/>
        <v>75</v>
      </c>
      <c r="H525" s="50">
        <f t="shared" si="308"/>
        <v>40</v>
      </c>
      <c r="I525" s="28">
        <f t="shared" si="276"/>
        <v>289.78750000000002</v>
      </c>
      <c r="J525" s="28">
        <f t="shared" si="309"/>
        <v>11591.5</v>
      </c>
      <c r="K525" s="41">
        <v>15</v>
      </c>
      <c r="L525" s="34">
        <f t="shared" si="310"/>
        <v>772.76666666666665</v>
      </c>
      <c r="M525" s="28">
        <v>1303.57</v>
      </c>
      <c r="N525" s="42">
        <v>0.25</v>
      </c>
      <c r="O525" s="34">
        <f t="shared" si="311"/>
        <v>519.08416666666665</v>
      </c>
      <c r="P525" s="42">
        <v>1.54</v>
      </c>
      <c r="Q525" s="34">
        <f t="shared" si="312"/>
        <v>3197.5584666666668</v>
      </c>
      <c r="R525" s="34">
        <f t="shared" si="229"/>
        <v>5792.9793</v>
      </c>
      <c r="S525" s="42">
        <v>0.03</v>
      </c>
      <c r="T525" s="34">
        <f t="shared" si="313"/>
        <v>173.789379</v>
      </c>
      <c r="U525" s="34">
        <f t="shared" si="314"/>
        <v>5966.7686789999998</v>
      </c>
      <c r="V525" s="43">
        <v>0</v>
      </c>
      <c r="W525" s="34">
        <f t="shared" si="315"/>
        <v>0</v>
      </c>
      <c r="X525" s="36">
        <f t="shared" si="316"/>
        <v>5966.7686789999998</v>
      </c>
      <c r="Y525" s="36">
        <f t="shared" si="317"/>
        <v>6000</v>
      </c>
      <c r="Z525" s="29">
        <f t="shared" si="233"/>
        <v>7200</v>
      </c>
      <c r="AA525" s="40">
        <v>35</v>
      </c>
      <c r="AB525" s="28">
        <f t="shared" si="285"/>
        <v>18.399999999999999</v>
      </c>
      <c r="AC525" s="34"/>
      <c r="AD525" s="34">
        <f t="shared" si="264"/>
        <v>644</v>
      </c>
      <c r="AE525" s="43">
        <v>0.27100000000000002</v>
      </c>
      <c r="AF525" s="34">
        <f t="shared" si="265"/>
        <v>174.524</v>
      </c>
      <c r="AG525" s="43">
        <v>0</v>
      </c>
      <c r="AH525" s="34">
        <f t="shared" si="266"/>
        <v>0</v>
      </c>
      <c r="AI525" s="34">
        <f t="shared" si="267"/>
        <v>818.524</v>
      </c>
      <c r="AJ525" s="34">
        <v>0</v>
      </c>
      <c r="AK525" s="42">
        <v>0.03</v>
      </c>
      <c r="AL525" s="34">
        <f t="shared" si="318"/>
        <v>24.555720000000001</v>
      </c>
      <c r="AM525" s="34">
        <f t="shared" si="269"/>
        <v>843.07971999999995</v>
      </c>
      <c r="AN525" s="43">
        <v>0</v>
      </c>
      <c r="AO525" s="34">
        <f t="shared" si="270"/>
        <v>0</v>
      </c>
      <c r="AP525" s="34">
        <f t="shared" si="271"/>
        <v>843.07971999999995</v>
      </c>
      <c r="AQ525" s="34">
        <f t="shared" si="272"/>
        <v>800</v>
      </c>
      <c r="AR525" s="30" t="s">
        <v>59</v>
      </c>
      <c r="AS525" s="23" t="s">
        <v>54</v>
      </c>
      <c r="AT525" s="28">
        <f t="shared" si="319"/>
        <v>289.78750000000002</v>
      </c>
      <c r="AU525" s="34"/>
      <c r="AV525" s="28">
        <f t="shared" si="320"/>
        <v>676.17083333333335</v>
      </c>
      <c r="AW525" s="42">
        <v>0.25</v>
      </c>
      <c r="AX525" s="34">
        <f t="shared" si="321"/>
        <v>169.04270833333334</v>
      </c>
      <c r="AY525" s="43">
        <v>0</v>
      </c>
      <c r="AZ525" s="34">
        <f t="shared" si="322"/>
        <v>0</v>
      </c>
      <c r="BA525" s="34">
        <f t="shared" si="323"/>
        <v>845.21354166666674</v>
      </c>
      <c r="BB525" s="34">
        <v>0</v>
      </c>
      <c r="BC525" s="43">
        <v>0.03</v>
      </c>
      <c r="BD525" s="34">
        <f t="shared" si="324"/>
        <v>25.356406250000003</v>
      </c>
      <c r="BE525" s="34">
        <f t="shared" si="325"/>
        <v>870.56994791666671</v>
      </c>
      <c r="BF525" s="43">
        <v>0</v>
      </c>
      <c r="BG525" s="34">
        <f t="shared" si="326"/>
        <v>0</v>
      </c>
      <c r="BH525" s="34">
        <f t="shared" si="327"/>
        <v>870.56994791666671</v>
      </c>
      <c r="BI525" s="120">
        <f t="shared" si="328"/>
        <v>900</v>
      </c>
      <c r="BJ525" s="28">
        <f t="shared" si="234"/>
        <v>960</v>
      </c>
    </row>
    <row r="526" spans="1:62" s="46" customFormat="1" ht="15" x14ac:dyDescent="0.25">
      <c r="A526" s="103">
        <v>508</v>
      </c>
      <c r="B526" s="51" t="s">
        <v>234</v>
      </c>
      <c r="C526" s="21" t="s">
        <v>183</v>
      </c>
      <c r="D526" s="21" t="s">
        <v>88</v>
      </c>
      <c r="E526" s="22">
        <v>24</v>
      </c>
      <c r="F526" s="40">
        <v>24</v>
      </c>
      <c r="G526" s="47">
        <f t="shared" si="273"/>
        <v>48</v>
      </c>
      <c r="H526" s="50">
        <f t="shared" si="308"/>
        <v>24</v>
      </c>
      <c r="I526" s="28">
        <f t="shared" si="276"/>
        <v>289.78750000000002</v>
      </c>
      <c r="J526" s="28">
        <f t="shared" si="309"/>
        <v>6954.9000000000005</v>
      </c>
      <c r="K526" s="41">
        <v>15</v>
      </c>
      <c r="L526" s="34">
        <f t="shared" si="310"/>
        <v>463.66</v>
      </c>
      <c r="M526" s="28">
        <v>1303.57</v>
      </c>
      <c r="N526" s="42">
        <v>0.25</v>
      </c>
      <c r="O526" s="34">
        <f t="shared" si="311"/>
        <v>441.8075</v>
      </c>
      <c r="P526" s="42">
        <v>1.54</v>
      </c>
      <c r="Q526" s="34">
        <f t="shared" si="312"/>
        <v>2721.5342000000001</v>
      </c>
      <c r="R526" s="34">
        <f t="shared" si="229"/>
        <v>4930.5717000000004</v>
      </c>
      <c r="S526" s="42">
        <v>0.03</v>
      </c>
      <c r="T526" s="34">
        <f t="shared" si="313"/>
        <v>147.91715100000002</v>
      </c>
      <c r="U526" s="34">
        <f t="shared" si="314"/>
        <v>5078.4888510000001</v>
      </c>
      <c r="V526" s="43">
        <v>0</v>
      </c>
      <c r="W526" s="34">
        <f t="shared" si="315"/>
        <v>0</v>
      </c>
      <c r="X526" s="36">
        <f t="shared" si="316"/>
        <v>5078.4888510000001</v>
      </c>
      <c r="Y526" s="36">
        <f t="shared" si="317"/>
        <v>5100</v>
      </c>
      <c r="Z526" s="29">
        <f t="shared" si="233"/>
        <v>6120</v>
      </c>
      <c r="AA526" s="40">
        <v>24</v>
      </c>
      <c r="AB526" s="28">
        <f t="shared" si="285"/>
        <v>18.399999999999999</v>
      </c>
      <c r="AC526" s="34"/>
      <c r="AD526" s="34">
        <f t="shared" si="264"/>
        <v>441.59999999999997</v>
      </c>
      <c r="AE526" s="43">
        <v>0.27100000000000002</v>
      </c>
      <c r="AF526" s="34">
        <f t="shared" si="265"/>
        <v>119.67359999999999</v>
      </c>
      <c r="AG526" s="43">
        <v>0</v>
      </c>
      <c r="AH526" s="34">
        <f t="shared" si="266"/>
        <v>0</v>
      </c>
      <c r="AI526" s="34">
        <f t="shared" si="267"/>
        <v>561.27359999999999</v>
      </c>
      <c r="AJ526" s="34">
        <v>0</v>
      </c>
      <c r="AK526" s="42">
        <v>0.03</v>
      </c>
      <c r="AL526" s="34">
        <f t="shared" si="318"/>
        <v>16.838207999999998</v>
      </c>
      <c r="AM526" s="34">
        <f t="shared" si="269"/>
        <v>578.111808</v>
      </c>
      <c r="AN526" s="43">
        <v>0</v>
      </c>
      <c r="AO526" s="34">
        <f t="shared" si="270"/>
        <v>0</v>
      </c>
      <c r="AP526" s="34">
        <f t="shared" si="271"/>
        <v>578.111808</v>
      </c>
      <c r="AQ526" s="34">
        <f t="shared" si="272"/>
        <v>600</v>
      </c>
      <c r="AR526" s="30" t="s">
        <v>59</v>
      </c>
      <c r="AS526" s="23" t="s">
        <v>43</v>
      </c>
      <c r="AT526" s="28">
        <f t="shared" si="319"/>
        <v>289.78750000000002</v>
      </c>
      <c r="AU526" s="34"/>
      <c r="AV526" s="28">
        <f t="shared" si="320"/>
        <v>463.66</v>
      </c>
      <c r="AW526" s="42">
        <v>0.25</v>
      </c>
      <c r="AX526" s="34">
        <f t="shared" si="321"/>
        <v>115.91500000000001</v>
      </c>
      <c r="AY526" s="43">
        <v>0</v>
      </c>
      <c r="AZ526" s="34">
        <f t="shared" si="322"/>
        <v>0</v>
      </c>
      <c r="BA526" s="34">
        <f t="shared" si="323"/>
        <v>579.57500000000005</v>
      </c>
      <c r="BB526" s="34">
        <v>0</v>
      </c>
      <c r="BC526" s="43">
        <v>0.03</v>
      </c>
      <c r="BD526" s="34">
        <f t="shared" si="324"/>
        <v>17.387250000000002</v>
      </c>
      <c r="BE526" s="34">
        <f t="shared" si="325"/>
        <v>596.96225000000004</v>
      </c>
      <c r="BF526" s="43">
        <v>0</v>
      </c>
      <c r="BG526" s="34">
        <f t="shared" si="326"/>
        <v>0</v>
      </c>
      <c r="BH526" s="34">
        <f t="shared" si="327"/>
        <v>596.96225000000004</v>
      </c>
      <c r="BI526" s="120">
        <f t="shared" si="328"/>
        <v>600</v>
      </c>
      <c r="BJ526" s="28">
        <f t="shared" si="234"/>
        <v>720</v>
      </c>
    </row>
    <row r="527" spans="1:62" s="46" customFormat="1" ht="15" x14ac:dyDescent="0.25">
      <c r="A527" s="103">
        <v>509</v>
      </c>
      <c r="B527" s="51" t="s">
        <v>235</v>
      </c>
      <c r="C527" s="21" t="s">
        <v>183</v>
      </c>
      <c r="D527" s="21" t="s">
        <v>88</v>
      </c>
      <c r="E527" s="21">
        <v>80</v>
      </c>
      <c r="F527" s="23">
        <v>245</v>
      </c>
      <c r="G527" s="47">
        <f t="shared" si="273"/>
        <v>325</v>
      </c>
      <c r="H527" s="50">
        <f t="shared" si="308"/>
        <v>80</v>
      </c>
      <c r="I527" s="28">
        <f t="shared" si="276"/>
        <v>289.78750000000002</v>
      </c>
      <c r="J527" s="28">
        <f t="shared" si="309"/>
        <v>23183</v>
      </c>
      <c r="K527" s="41">
        <v>15</v>
      </c>
      <c r="L527" s="34">
        <f t="shared" si="310"/>
        <v>1545.5333333333333</v>
      </c>
      <c r="M527" s="28">
        <v>1355.71</v>
      </c>
      <c r="N527" s="42">
        <v>0.25</v>
      </c>
      <c r="O527" s="34">
        <f t="shared" si="311"/>
        <v>725.31083333333333</v>
      </c>
      <c r="P527" s="42">
        <v>1.54</v>
      </c>
      <c r="Q527" s="34">
        <f t="shared" si="312"/>
        <v>4467.9147333333331</v>
      </c>
      <c r="R527" s="34">
        <f t="shared" si="229"/>
        <v>8094.4688999999998</v>
      </c>
      <c r="S527" s="42">
        <v>0.03</v>
      </c>
      <c r="T527" s="34">
        <f t="shared" si="313"/>
        <v>242.83406699999998</v>
      </c>
      <c r="U527" s="34">
        <f t="shared" si="314"/>
        <v>8337.3029669999996</v>
      </c>
      <c r="V527" s="43">
        <v>0</v>
      </c>
      <c r="W527" s="34">
        <f t="shared" si="315"/>
        <v>0</v>
      </c>
      <c r="X527" s="36">
        <f t="shared" si="316"/>
        <v>8337.3029669999996</v>
      </c>
      <c r="Y527" s="36">
        <f t="shared" si="317"/>
        <v>8300</v>
      </c>
      <c r="Z527" s="29">
        <f t="shared" si="233"/>
        <v>9960</v>
      </c>
      <c r="AA527" s="23">
        <v>245</v>
      </c>
      <c r="AB527" s="28">
        <f t="shared" si="285"/>
        <v>18.399999999999999</v>
      </c>
      <c r="AC527" s="34"/>
      <c r="AD527" s="34">
        <f t="shared" si="264"/>
        <v>4508</v>
      </c>
      <c r="AE527" s="43">
        <v>0.27100000000000002</v>
      </c>
      <c r="AF527" s="34">
        <f t="shared" si="265"/>
        <v>1221.6680000000001</v>
      </c>
      <c r="AG527" s="43">
        <v>0</v>
      </c>
      <c r="AH527" s="34">
        <f t="shared" si="266"/>
        <v>0</v>
      </c>
      <c r="AI527" s="34">
        <f t="shared" si="267"/>
        <v>5729.6679999999997</v>
      </c>
      <c r="AJ527" s="34">
        <v>0</v>
      </c>
      <c r="AK527" s="42">
        <v>0.03</v>
      </c>
      <c r="AL527" s="34">
        <f t="shared" si="318"/>
        <v>171.89003999999997</v>
      </c>
      <c r="AM527" s="34">
        <f t="shared" si="269"/>
        <v>5901.5580399999999</v>
      </c>
      <c r="AN527" s="43">
        <v>0</v>
      </c>
      <c r="AO527" s="34">
        <f t="shared" si="270"/>
        <v>0</v>
      </c>
      <c r="AP527" s="34">
        <f t="shared" si="271"/>
        <v>5901.5580399999999</v>
      </c>
      <c r="AQ527" s="34">
        <f t="shared" si="272"/>
        <v>5900</v>
      </c>
      <c r="AR527" s="30" t="s">
        <v>59</v>
      </c>
      <c r="AS527" s="23">
        <v>245</v>
      </c>
      <c r="AT527" s="28">
        <f t="shared" si="319"/>
        <v>289.78750000000002</v>
      </c>
      <c r="AU527" s="34"/>
      <c r="AV527" s="28">
        <f t="shared" si="320"/>
        <v>4733.1958333333332</v>
      </c>
      <c r="AW527" s="42">
        <v>0.25</v>
      </c>
      <c r="AX527" s="34">
        <f t="shared" si="321"/>
        <v>1183.2989583333333</v>
      </c>
      <c r="AY527" s="43">
        <v>0</v>
      </c>
      <c r="AZ527" s="34">
        <f t="shared" si="322"/>
        <v>0</v>
      </c>
      <c r="BA527" s="34">
        <f t="shared" si="323"/>
        <v>5916.4947916666661</v>
      </c>
      <c r="BB527" s="34">
        <v>0</v>
      </c>
      <c r="BC527" s="43">
        <v>0.03</v>
      </c>
      <c r="BD527" s="34">
        <f t="shared" si="324"/>
        <v>177.49484374999997</v>
      </c>
      <c r="BE527" s="34">
        <f t="shared" si="325"/>
        <v>6093.9896354166658</v>
      </c>
      <c r="BF527" s="43">
        <v>0</v>
      </c>
      <c r="BG527" s="34">
        <f t="shared" si="326"/>
        <v>0</v>
      </c>
      <c r="BH527" s="34">
        <f t="shared" si="327"/>
        <v>6093.9896354166658</v>
      </c>
      <c r="BI527" s="120">
        <f t="shared" si="328"/>
        <v>6100</v>
      </c>
      <c r="BJ527" s="28">
        <f t="shared" si="234"/>
        <v>7080</v>
      </c>
    </row>
    <row r="528" spans="1:62" s="46" customFormat="1" ht="15" x14ac:dyDescent="0.25">
      <c r="A528" s="103">
        <v>510</v>
      </c>
      <c r="B528" s="51" t="s">
        <v>236</v>
      </c>
      <c r="C528" s="21" t="s">
        <v>183</v>
      </c>
      <c r="D528" s="21" t="s">
        <v>88</v>
      </c>
      <c r="E528" s="22">
        <v>120</v>
      </c>
      <c r="F528" s="40">
        <v>140</v>
      </c>
      <c r="G528" s="47">
        <f t="shared" si="273"/>
        <v>260</v>
      </c>
      <c r="H528" s="50">
        <f t="shared" si="308"/>
        <v>120</v>
      </c>
      <c r="I528" s="28">
        <f t="shared" si="276"/>
        <v>289.78750000000002</v>
      </c>
      <c r="J528" s="28">
        <f t="shared" si="309"/>
        <v>34774.5</v>
      </c>
      <c r="K528" s="41">
        <v>15</v>
      </c>
      <c r="L528" s="34">
        <f>J528/K528</f>
        <v>2318.3000000000002</v>
      </c>
      <c r="M528" s="28">
        <v>1329.64</v>
      </c>
      <c r="N528" s="42">
        <v>0.25</v>
      </c>
      <c r="O528" s="34">
        <f>(L528+M528)*N528</f>
        <v>911.98500000000013</v>
      </c>
      <c r="P528" s="42">
        <v>1.54</v>
      </c>
      <c r="Q528" s="34">
        <f>(L528+M528)*P528</f>
        <v>5617.8276000000005</v>
      </c>
      <c r="R528" s="34">
        <f>L528+M528+O528+Q528</f>
        <v>10177.752600000002</v>
      </c>
      <c r="S528" s="42">
        <v>0.03</v>
      </c>
      <c r="T528" s="34">
        <f>R528*S528</f>
        <v>305.33257800000001</v>
      </c>
      <c r="U528" s="34">
        <f>R528+T528</f>
        <v>10483.085178000001</v>
      </c>
      <c r="V528" s="43">
        <v>0</v>
      </c>
      <c r="W528" s="34">
        <f>U528*V528</f>
        <v>0</v>
      </c>
      <c r="X528" s="36">
        <f>U528+W528</f>
        <v>10483.085178000001</v>
      </c>
      <c r="Y528" s="36">
        <f>MROUND(X528,100)</f>
        <v>10500</v>
      </c>
      <c r="Z528" s="29">
        <f t="shared" si="233"/>
        <v>12600</v>
      </c>
      <c r="AA528" s="40">
        <v>140</v>
      </c>
      <c r="AB528" s="28">
        <f t="shared" si="285"/>
        <v>18.399999999999999</v>
      </c>
      <c r="AC528" s="34"/>
      <c r="AD528" s="34">
        <f>AB528*AA528</f>
        <v>2576</v>
      </c>
      <c r="AE528" s="43">
        <v>0.27100000000000002</v>
      </c>
      <c r="AF528" s="34">
        <f>AD528*AE528</f>
        <v>698.096</v>
      </c>
      <c r="AG528" s="43">
        <v>0</v>
      </c>
      <c r="AH528" s="34">
        <f>AD528*AG528</f>
        <v>0</v>
      </c>
      <c r="AI528" s="34">
        <f>AD528+AF528+AH528</f>
        <v>3274.096</v>
      </c>
      <c r="AJ528" s="34">
        <v>0</v>
      </c>
      <c r="AK528" s="42">
        <v>0.03</v>
      </c>
      <c r="AL528" s="34">
        <f>(AI528+AJ528)*AK528</f>
        <v>98.222880000000004</v>
      </c>
      <c r="AM528" s="34">
        <f>AI528+AJ528+AL528</f>
        <v>3372.3188799999998</v>
      </c>
      <c r="AN528" s="43">
        <v>0</v>
      </c>
      <c r="AO528" s="34">
        <f>AM528*AN528</f>
        <v>0</v>
      </c>
      <c r="AP528" s="34">
        <f>AM528+AO528</f>
        <v>3372.3188799999998</v>
      </c>
      <c r="AQ528" s="34">
        <f>MROUND(AP528,100)</f>
        <v>3400</v>
      </c>
      <c r="AR528" s="30" t="s">
        <v>59</v>
      </c>
      <c r="AS528" s="23" t="s">
        <v>237</v>
      </c>
      <c r="AT528" s="28">
        <f t="shared" si="319"/>
        <v>289.78750000000002</v>
      </c>
      <c r="AU528" s="34"/>
      <c r="AV528" s="28">
        <f t="shared" si="320"/>
        <v>2704.6833333333334</v>
      </c>
      <c r="AW528" s="42">
        <v>0.25</v>
      </c>
      <c r="AX528" s="34">
        <f>AV528*AW528</f>
        <v>676.17083333333335</v>
      </c>
      <c r="AY528" s="43">
        <v>0</v>
      </c>
      <c r="AZ528" s="34">
        <f>AV528*AY528</f>
        <v>0</v>
      </c>
      <c r="BA528" s="34">
        <f>AV528+AX528+AZ528</f>
        <v>3380.854166666667</v>
      </c>
      <c r="BB528" s="34">
        <v>0</v>
      </c>
      <c r="BC528" s="43">
        <v>0.03</v>
      </c>
      <c r="BD528" s="34">
        <f>(BA528+BB528)*BC528</f>
        <v>101.42562500000001</v>
      </c>
      <c r="BE528" s="34">
        <f>BA528+BB528+BD528</f>
        <v>3482.2797916666668</v>
      </c>
      <c r="BF528" s="43">
        <v>0</v>
      </c>
      <c r="BG528" s="34">
        <f>BE528*BF528</f>
        <v>0</v>
      </c>
      <c r="BH528" s="34">
        <f>BE528+BG528</f>
        <v>3482.2797916666668</v>
      </c>
      <c r="BI528" s="120">
        <f>MROUND(BH528,100)</f>
        <v>3500</v>
      </c>
      <c r="BJ528" s="28">
        <f t="shared" si="234"/>
        <v>4080</v>
      </c>
    </row>
    <row r="529" spans="1:62" s="46" customFormat="1" ht="15" x14ac:dyDescent="0.25">
      <c r="A529" s="103">
        <v>511</v>
      </c>
      <c r="B529" s="51" t="s">
        <v>238</v>
      </c>
      <c r="C529" s="21" t="s">
        <v>239</v>
      </c>
      <c r="D529" s="21" t="s">
        <v>88</v>
      </c>
      <c r="E529" s="22">
        <v>88</v>
      </c>
      <c r="F529" s="40">
        <v>140</v>
      </c>
      <c r="G529" s="47">
        <f t="shared" si="273"/>
        <v>228</v>
      </c>
      <c r="H529" s="50">
        <f t="shared" si="308"/>
        <v>88</v>
      </c>
      <c r="I529" s="28">
        <f t="shared" si="276"/>
        <v>289.78750000000002</v>
      </c>
      <c r="J529" s="28">
        <f t="shared" si="309"/>
        <v>25501.300000000003</v>
      </c>
      <c r="K529" s="41">
        <v>15</v>
      </c>
      <c r="L529" s="34">
        <f>J529/K529</f>
        <v>1700.0866666666668</v>
      </c>
      <c r="M529" s="28">
        <v>1329.64</v>
      </c>
      <c r="N529" s="42">
        <v>0.25</v>
      </c>
      <c r="O529" s="34">
        <f>(L529+M529)*N529</f>
        <v>757.43166666666673</v>
      </c>
      <c r="P529" s="42">
        <v>1.54</v>
      </c>
      <c r="Q529" s="34">
        <f>(L529+M529)*P529</f>
        <v>4665.7790666666669</v>
      </c>
      <c r="R529" s="34">
        <f>L529+M529+O529+Q529</f>
        <v>8452.9374000000007</v>
      </c>
      <c r="S529" s="42">
        <v>0.03</v>
      </c>
      <c r="T529" s="34">
        <f>R529*S529</f>
        <v>253.588122</v>
      </c>
      <c r="U529" s="34">
        <f>R529+T529</f>
        <v>8706.5255219999999</v>
      </c>
      <c r="V529" s="43">
        <v>0</v>
      </c>
      <c r="W529" s="34">
        <f>U529*V529</f>
        <v>0</v>
      </c>
      <c r="X529" s="36">
        <f>U529+W529</f>
        <v>8706.5255219999999</v>
      </c>
      <c r="Y529" s="36">
        <f>MROUND(X529,100)</f>
        <v>8700</v>
      </c>
      <c r="Z529" s="29">
        <f t="shared" si="233"/>
        <v>10440</v>
      </c>
      <c r="AA529" s="40">
        <v>140</v>
      </c>
      <c r="AB529" s="28">
        <f t="shared" si="285"/>
        <v>18.399999999999999</v>
      </c>
      <c r="AC529" s="34"/>
      <c r="AD529" s="34">
        <f>AB529*AA529</f>
        <v>2576</v>
      </c>
      <c r="AE529" s="43">
        <v>0.27100000000000002</v>
      </c>
      <c r="AF529" s="34">
        <f>AD529*AE529</f>
        <v>698.096</v>
      </c>
      <c r="AG529" s="43">
        <v>0</v>
      </c>
      <c r="AH529" s="34">
        <f>AD529*AG529</f>
        <v>0</v>
      </c>
      <c r="AI529" s="34">
        <f>AD529+AF529+AH529</f>
        <v>3274.096</v>
      </c>
      <c r="AJ529" s="34">
        <v>0</v>
      </c>
      <c r="AK529" s="42">
        <v>0.03</v>
      </c>
      <c r="AL529" s="34">
        <f>(AI529+AJ529)*AK529</f>
        <v>98.222880000000004</v>
      </c>
      <c r="AM529" s="34">
        <f>AI529+AJ529+AL529</f>
        <v>3372.3188799999998</v>
      </c>
      <c r="AN529" s="43">
        <v>0</v>
      </c>
      <c r="AO529" s="34">
        <f>AM529*AN529</f>
        <v>0</v>
      </c>
      <c r="AP529" s="34">
        <f>AM529+AO529</f>
        <v>3372.3188799999998</v>
      </c>
      <c r="AQ529" s="34">
        <f>MROUND(AP529,100)</f>
        <v>3400</v>
      </c>
      <c r="AR529" s="30" t="s">
        <v>59</v>
      </c>
      <c r="AS529" s="23" t="s">
        <v>237</v>
      </c>
      <c r="AT529" s="28">
        <f t="shared" si="319"/>
        <v>289.78750000000002</v>
      </c>
      <c r="AU529" s="34"/>
      <c r="AV529" s="28">
        <f t="shared" si="320"/>
        <v>2704.6833333333334</v>
      </c>
      <c r="AW529" s="42">
        <v>0.25</v>
      </c>
      <c r="AX529" s="34">
        <f>AV529*AW529</f>
        <v>676.17083333333335</v>
      </c>
      <c r="AY529" s="43">
        <v>0</v>
      </c>
      <c r="AZ529" s="34">
        <f>AV529*AY529</f>
        <v>0</v>
      </c>
      <c r="BA529" s="34">
        <f>AV529+AX529+AZ529</f>
        <v>3380.854166666667</v>
      </c>
      <c r="BB529" s="34">
        <v>0</v>
      </c>
      <c r="BC529" s="43">
        <v>0.03</v>
      </c>
      <c r="BD529" s="34">
        <f>(BA529+BB529)*BC529</f>
        <v>101.42562500000001</v>
      </c>
      <c r="BE529" s="34">
        <f>BA529+BB529+BD529</f>
        <v>3482.2797916666668</v>
      </c>
      <c r="BF529" s="43">
        <v>0</v>
      </c>
      <c r="BG529" s="34">
        <f>BE529*BF529</f>
        <v>0</v>
      </c>
      <c r="BH529" s="34">
        <f>BE529+BG529</f>
        <v>3482.2797916666668</v>
      </c>
      <c r="BI529" s="120">
        <f>MROUND(BH529,100)</f>
        <v>3500</v>
      </c>
      <c r="BJ529" s="28">
        <f t="shared" si="234"/>
        <v>4080</v>
      </c>
    </row>
    <row r="530" spans="1:62" s="46" customFormat="1" ht="15" x14ac:dyDescent="0.25">
      <c r="A530" s="103">
        <v>512</v>
      </c>
      <c r="B530" s="51" t="s">
        <v>240</v>
      </c>
      <c r="C530" s="21" t="s">
        <v>183</v>
      </c>
      <c r="D530" s="21" t="s">
        <v>88</v>
      </c>
      <c r="E530" s="22">
        <v>64</v>
      </c>
      <c r="F530" s="40">
        <v>70</v>
      </c>
      <c r="G530" s="47">
        <f t="shared" si="273"/>
        <v>134</v>
      </c>
      <c r="H530" s="50">
        <f t="shared" si="308"/>
        <v>64</v>
      </c>
      <c r="I530" s="28">
        <f t="shared" si="276"/>
        <v>289.78750000000002</v>
      </c>
      <c r="J530" s="28">
        <f t="shared" si="309"/>
        <v>18546.400000000001</v>
      </c>
      <c r="K530" s="41">
        <v>15</v>
      </c>
      <c r="L530" s="34">
        <f>J530/K530</f>
        <v>1236.4266666666667</v>
      </c>
      <c r="M530" s="28">
        <v>1303.57</v>
      </c>
      <c r="N530" s="42">
        <v>0.25</v>
      </c>
      <c r="O530" s="34">
        <f>(L530+M530)*N530</f>
        <v>634.99916666666672</v>
      </c>
      <c r="P530" s="42">
        <v>1.54</v>
      </c>
      <c r="Q530" s="34">
        <f>(L530+M530)*P530</f>
        <v>3911.5948666666673</v>
      </c>
      <c r="R530" s="34">
        <f>L530+M530+O530+Q530</f>
        <v>7086.5907000000007</v>
      </c>
      <c r="S530" s="42">
        <v>0.03</v>
      </c>
      <c r="T530" s="34">
        <f>R530*S530</f>
        <v>212.59772100000001</v>
      </c>
      <c r="U530" s="34">
        <f>R530+T530</f>
        <v>7299.1884210000007</v>
      </c>
      <c r="V530" s="43">
        <v>0</v>
      </c>
      <c r="W530" s="34">
        <f>U530*V530</f>
        <v>0</v>
      </c>
      <c r="X530" s="36">
        <f>U530+W530</f>
        <v>7299.1884210000007</v>
      </c>
      <c r="Y530" s="36">
        <f>MROUND(X530,100)</f>
        <v>7300</v>
      </c>
      <c r="Z530" s="29">
        <f t="shared" si="233"/>
        <v>8760</v>
      </c>
      <c r="AA530" s="40">
        <v>70</v>
      </c>
      <c r="AB530" s="28">
        <f t="shared" si="285"/>
        <v>18.399999999999999</v>
      </c>
      <c r="AC530" s="34"/>
      <c r="AD530" s="34">
        <f>AB530*AA530</f>
        <v>1288</v>
      </c>
      <c r="AE530" s="43">
        <v>0.27100000000000002</v>
      </c>
      <c r="AF530" s="34">
        <f>AD530*AE530</f>
        <v>349.048</v>
      </c>
      <c r="AG530" s="43">
        <v>0</v>
      </c>
      <c r="AH530" s="34">
        <f>AD530*AG530</f>
        <v>0</v>
      </c>
      <c r="AI530" s="34">
        <f>AD530+AF530+AH530</f>
        <v>1637.048</v>
      </c>
      <c r="AJ530" s="34">
        <v>0</v>
      </c>
      <c r="AK530" s="42">
        <v>0.03</v>
      </c>
      <c r="AL530" s="34">
        <f>(AI530+AJ530)*AK530</f>
        <v>49.111440000000002</v>
      </c>
      <c r="AM530" s="34">
        <f>AI530+AJ530+AL530</f>
        <v>1686.1594399999999</v>
      </c>
      <c r="AN530" s="43">
        <v>0</v>
      </c>
      <c r="AO530" s="34">
        <f>AM530*AN530</f>
        <v>0</v>
      </c>
      <c r="AP530" s="34">
        <f>AM530+AO530</f>
        <v>1686.1594399999999</v>
      </c>
      <c r="AQ530" s="34">
        <f>MROUND(AP530,100)</f>
        <v>1700</v>
      </c>
      <c r="AR530" s="30" t="s">
        <v>59</v>
      </c>
      <c r="AS530" s="23" t="s">
        <v>241</v>
      </c>
      <c r="AT530" s="28">
        <f t="shared" si="319"/>
        <v>289.78750000000002</v>
      </c>
      <c r="AU530" s="34"/>
      <c r="AV530" s="28">
        <f t="shared" si="320"/>
        <v>1352.3416666666667</v>
      </c>
      <c r="AW530" s="42">
        <v>0.25</v>
      </c>
      <c r="AX530" s="34">
        <f>AV530*AW530</f>
        <v>338.08541666666667</v>
      </c>
      <c r="AY530" s="43">
        <v>0</v>
      </c>
      <c r="AZ530" s="34">
        <f>AV530*AY530</f>
        <v>0</v>
      </c>
      <c r="BA530" s="34">
        <f>AV530+AX530+AZ530</f>
        <v>1690.4270833333335</v>
      </c>
      <c r="BB530" s="34">
        <v>0</v>
      </c>
      <c r="BC530" s="43">
        <v>0.03</v>
      </c>
      <c r="BD530" s="34">
        <f>(BA530+BB530)*BC530</f>
        <v>50.712812500000005</v>
      </c>
      <c r="BE530" s="34">
        <f>BA530+BB530+BD530</f>
        <v>1741.1398958333334</v>
      </c>
      <c r="BF530" s="43">
        <v>0</v>
      </c>
      <c r="BG530" s="34">
        <f>BE530*BF530</f>
        <v>0</v>
      </c>
      <c r="BH530" s="34">
        <f>BE530+BG530</f>
        <v>1741.1398958333334</v>
      </c>
      <c r="BI530" s="120">
        <f>MROUND(BH530,100)</f>
        <v>1700</v>
      </c>
      <c r="BJ530" s="28">
        <f t="shared" si="234"/>
        <v>2040</v>
      </c>
    </row>
    <row r="531" spans="1:62" s="46" customFormat="1" ht="15" x14ac:dyDescent="0.25">
      <c r="A531" s="103">
        <v>513</v>
      </c>
      <c r="B531" s="51" t="s">
        <v>242</v>
      </c>
      <c r="C531" s="21" t="s">
        <v>183</v>
      </c>
      <c r="D531" s="21" t="s">
        <v>88</v>
      </c>
      <c r="E531" s="22">
        <v>24</v>
      </c>
      <c r="F531" s="40">
        <v>21</v>
      </c>
      <c r="G531" s="47">
        <f t="shared" si="273"/>
        <v>45</v>
      </c>
      <c r="H531" s="50">
        <f t="shared" si="308"/>
        <v>24</v>
      </c>
      <c r="I531" s="28">
        <f t="shared" si="276"/>
        <v>289.78750000000002</v>
      </c>
      <c r="J531" s="28">
        <f t="shared" si="309"/>
        <v>6954.9000000000005</v>
      </c>
      <c r="K531" s="41">
        <v>15</v>
      </c>
      <c r="L531" s="34">
        <f t="shared" si="310"/>
        <v>463.66</v>
      </c>
      <c r="M531" s="28">
        <v>1303.57</v>
      </c>
      <c r="N531" s="42">
        <v>0.25</v>
      </c>
      <c r="O531" s="34">
        <f t="shared" si="311"/>
        <v>441.8075</v>
      </c>
      <c r="P531" s="42">
        <v>1.54</v>
      </c>
      <c r="Q531" s="34">
        <f t="shared" si="312"/>
        <v>2721.5342000000001</v>
      </c>
      <c r="R531" s="34">
        <f t="shared" ref="R531:R566" si="329">L531+M531+O531+Q531</f>
        <v>4930.5717000000004</v>
      </c>
      <c r="S531" s="42">
        <v>0.03</v>
      </c>
      <c r="T531" s="34">
        <f t="shared" si="313"/>
        <v>147.91715100000002</v>
      </c>
      <c r="U531" s="34">
        <f t="shared" si="314"/>
        <v>5078.4888510000001</v>
      </c>
      <c r="V531" s="43">
        <v>0</v>
      </c>
      <c r="W531" s="34">
        <f t="shared" si="315"/>
        <v>0</v>
      </c>
      <c r="X531" s="36">
        <f t="shared" si="316"/>
        <v>5078.4888510000001</v>
      </c>
      <c r="Y531" s="36">
        <f t="shared" si="317"/>
        <v>5100</v>
      </c>
      <c r="Z531" s="29">
        <f t="shared" ref="Z531:Z594" si="330">Y531*1.2</f>
        <v>6120</v>
      </c>
      <c r="AA531" s="40">
        <v>21</v>
      </c>
      <c r="AB531" s="28">
        <f t="shared" si="285"/>
        <v>18.399999999999999</v>
      </c>
      <c r="AC531" s="34"/>
      <c r="AD531" s="34">
        <f t="shared" si="264"/>
        <v>386.4</v>
      </c>
      <c r="AE531" s="43">
        <v>0.27100000000000002</v>
      </c>
      <c r="AF531" s="34">
        <f t="shared" si="265"/>
        <v>104.7144</v>
      </c>
      <c r="AG531" s="43">
        <v>0</v>
      </c>
      <c r="AH531" s="34">
        <f t="shared" si="266"/>
        <v>0</v>
      </c>
      <c r="AI531" s="34">
        <f t="shared" si="267"/>
        <v>491.11439999999999</v>
      </c>
      <c r="AJ531" s="34">
        <v>0</v>
      </c>
      <c r="AK531" s="42">
        <v>0.03</v>
      </c>
      <c r="AL531" s="34">
        <f t="shared" si="318"/>
        <v>14.733431999999999</v>
      </c>
      <c r="AM531" s="34">
        <f t="shared" si="269"/>
        <v>505.84783199999998</v>
      </c>
      <c r="AN531" s="43">
        <v>0</v>
      </c>
      <c r="AO531" s="34">
        <f t="shared" si="270"/>
        <v>0</v>
      </c>
      <c r="AP531" s="34">
        <f t="shared" si="271"/>
        <v>505.84783199999998</v>
      </c>
      <c r="AQ531" s="34">
        <f t="shared" si="272"/>
        <v>500</v>
      </c>
      <c r="AR531" s="30" t="s">
        <v>59</v>
      </c>
      <c r="AS531" s="23" t="s">
        <v>41</v>
      </c>
      <c r="AT531" s="28">
        <f t="shared" si="319"/>
        <v>289.78750000000002</v>
      </c>
      <c r="AU531" s="34"/>
      <c r="AV531" s="28">
        <f t="shared" si="320"/>
        <v>405.70250000000004</v>
      </c>
      <c r="AW531" s="42">
        <v>0.25</v>
      </c>
      <c r="AX531" s="34">
        <f t="shared" ref="AX531:AX549" si="331">AV531*AW531</f>
        <v>101.42562500000001</v>
      </c>
      <c r="AY531" s="43">
        <v>0</v>
      </c>
      <c r="AZ531" s="34">
        <f t="shared" ref="AZ531:AZ549" si="332">AV531*AY531</f>
        <v>0</v>
      </c>
      <c r="BA531" s="34">
        <f t="shared" ref="BA531:BA549" si="333">AV531+AX531+AZ531</f>
        <v>507.12812500000007</v>
      </c>
      <c r="BB531" s="34">
        <v>0</v>
      </c>
      <c r="BC531" s="43">
        <v>0.03</v>
      </c>
      <c r="BD531" s="34">
        <f t="shared" ref="BD531:BD549" si="334">(BA531+BB531)*BC531</f>
        <v>15.213843750000002</v>
      </c>
      <c r="BE531" s="34">
        <f t="shared" ref="BE531:BE549" si="335">BA531+BB531+BD531</f>
        <v>522.34196875000009</v>
      </c>
      <c r="BF531" s="43">
        <v>0</v>
      </c>
      <c r="BG531" s="34">
        <f t="shared" ref="BG531:BG549" si="336">BE531*BF531</f>
        <v>0</v>
      </c>
      <c r="BH531" s="34">
        <f t="shared" ref="BH531:BH549" si="337">BE531+BG531</f>
        <v>522.34196875000009</v>
      </c>
      <c r="BI531" s="120">
        <f t="shared" ref="BI531:BI549" si="338">MROUND(BH531,100)</f>
        <v>500</v>
      </c>
      <c r="BJ531" s="28">
        <f t="shared" ref="BJ531:BJ594" si="339">AQ531*1.2</f>
        <v>600</v>
      </c>
    </row>
    <row r="532" spans="1:62" s="46" customFormat="1" ht="15" x14ac:dyDescent="0.25">
      <c r="A532" s="103">
        <v>514</v>
      </c>
      <c r="B532" s="51" t="s">
        <v>243</v>
      </c>
      <c r="C532" s="21" t="s">
        <v>183</v>
      </c>
      <c r="D532" s="21" t="s">
        <v>88</v>
      </c>
      <c r="E532" s="22">
        <v>24</v>
      </c>
      <c r="F532" s="40">
        <v>21</v>
      </c>
      <c r="G532" s="47">
        <f t="shared" si="273"/>
        <v>45</v>
      </c>
      <c r="H532" s="50">
        <f t="shared" si="308"/>
        <v>24</v>
      </c>
      <c r="I532" s="28">
        <f t="shared" si="276"/>
        <v>289.78750000000002</v>
      </c>
      <c r="J532" s="28">
        <f t="shared" si="309"/>
        <v>6954.9000000000005</v>
      </c>
      <c r="K532" s="41">
        <v>15</v>
      </c>
      <c r="L532" s="34">
        <f t="shared" si="310"/>
        <v>463.66</v>
      </c>
      <c r="M532" s="28">
        <v>1303.57</v>
      </c>
      <c r="N532" s="42">
        <v>0.25</v>
      </c>
      <c r="O532" s="34">
        <f t="shared" si="311"/>
        <v>441.8075</v>
      </c>
      <c r="P532" s="42">
        <v>1.54</v>
      </c>
      <c r="Q532" s="34">
        <f t="shared" si="312"/>
        <v>2721.5342000000001</v>
      </c>
      <c r="R532" s="34">
        <f t="shared" si="329"/>
        <v>4930.5717000000004</v>
      </c>
      <c r="S532" s="42">
        <v>0.03</v>
      </c>
      <c r="T532" s="34">
        <f t="shared" si="313"/>
        <v>147.91715100000002</v>
      </c>
      <c r="U532" s="34">
        <f t="shared" si="314"/>
        <v>5078.4888510000001</v>
      </c>
      <c r="V532" s="43">
        <v>0</v>
      </c>
      <c r="W532" s="34">
        <f t="shared" si="315"/>
        <v>0</v>
      </c>
      <c r="X532" s="36">
        <f t="shared" si="316"/>
        <v>5078.4888510000001</v>
      </c>
      <c r="Y532" s="36">
        <f t="shared" si="317"/>
        <v>5100</v>
      </c>
      <c r="Z532" s="29">
        <f t="shared" si="330"/>
        <v>6120</v>
      </c>
      <c r="AA532" s="40">
        <v>21</v>
      </c>
      <c r="AB532" s="28">
        <f t="shared" si="285"/>
        <v>18.399999999999999</v>
      </c>
      <c r="AC532" s="34"/>
      <c r="AD532" s="34">
        <f t="shared" si="264"/>
        <v>386.4</v>
      </c>
      <c r="AE532" s="43">
        <v>0.27100000000000002</v>
      </c>
      <c r="AF532" s="34">
        <f t="shared" si="265"/>
        <v>104.7144</v>
      </c>
      <c r="AG532" s="43">
        <v>0</v>
      </c>
      <c r="AH532" s="34">
        <f t="shared" si="266"/>
        <v>0</v>
      </c>
      <c r="AI532" s="34">
        <f t="shared" si="267"/>
        <v>491.11439999999999</v>
      </c>
      <c r="AJ532" s="34">
        <v>0</v>
      </c>
      <c r="AK532" s="42">
        <v>0.03</v>
      </c>
      <c r="AL532" s="34">
        <f t="shared" si="318"/>
        <v>14.733431999999999</v>
      </c>
      <c r="AM532" s="34">
        <f t="shared" si="269"/>
        <v>505.84783199999998</v>
      </c>
      <c r="AN532" s="43">
        <v>0</v>
      </c>
      <c r="AO532" s="34">
        <f t="shared" si="270"/>
        <v>0</v>
      </c>
      <c r="AP532" s="34">
        <f t="shared" si="271"/>
        <v>505.84783199999998</v>
      </c>
      <c r="AQ532" s="34">
        <f t="shared" si="272"/>
        <v>500</v>
      </c>
      <c r="AR532" s="30" t="s">
        <v>59</v>
      </c>
      <c r="AS532" s="23" t="s">
        <v>41</v>
      </c>
      <c r="AT532" s="28">
        <f t="shared" si="319"/>
        <v>289.78750000000002</v>
      </c>
      <c r="AU532" s="34"/>
      <c r="AV532" s="28">
        <f t="shared" si="320"/>
        <v>405.70250000000004</v>
      </c>
      <c r="AW532" s="42">
        <v>0.25</v>
      </c>
      <c r="AX532" s="34">
        <f t="shared" si="331"/>
        <v>101.42562500000001</v>
      </c>
      <c r="AY532" s="43">
        <v>0</v>
      </c>
      <c r="AZ532" s="34">
        <f t="shared" si="332"/>
        <v>0</v>
      </c>
      <c r="BA532" s="34">
        <f t="shared" si="333"/>
        <v>507.12812500000007</v>
      </c>
      <c r="BB532" s="34">
        <v>0</v>
      </c>
      <c r="BC532" s="43">
        <v>0.03</v>
      </c>
      <c r="BD532" s="34">
        <f t="shared" si="334"/>
        <v>15.213843750000002</v>
      </c>
      <c r="BE532" s="34">
        <f t="shared" si="335"/>
        <v>522.34196875000009</v>
      </c>
      <c r="BF532" s="43">
        <v>0</v>
      </c>
      <c r="BG532" s="34">
        <f t="shared" si="336"/>
        <v>0</v>
      </c>
      <c r="BH532" s="34">
        <f t="shared" si="337"/>
        <v>522.34196875000009</v>
      </c>
      <c r="BI532" s="120">
        <f t="shared" si="338"/>
        <v>500</v>
      </c>
      <c r="BJ532" s="28">
        <f t="shared" si="339"/>
        <v>600</v>
      </c>
    </row>
    <row r="533" spans="1:62" s="46" customFormat="1" ht="15" x14ac:dyDescent="0.25">
      <c r="A533" s="103">
        <v>515</v>
      </c>
      <c r="B533" s="51" t="s">
        <v>244</v>
      </c>
      <c r="C533" s="21" t="s">
        <v>183</v>
      </c>
      <c r="D533" s="21" t="s">
        <v>88</v>
      </c>
      <c r="E533" s="22">
        <v>24</v>
      </c>
      <c r="F533" s="40">
        <v>21</v>
      </c>
      <c r="G533" s="47">
        <f t="shared" si="273"/>
        <v>45</v>
      </c>
      <c r="H533" s="50">
        <f t="shared" si="308"/>
        <v>24</v>
      </c>
      <c r="I533" s="28">
        <f t="shared" si="276"/>
        <v>289.78750000000002</v>
      </c>
      <c r="J533" s="28">
        <f t="shared" si="309"/>
        <v>6954.9000000000005</v>
      </c>
      <c r="K533" s="41">
        <v>15</v>
      </c>
      <c r="L533" s="34">
        <f t="shared" si="310"/>
        <v>463.66</v>
      </c>
      <c r="M533" s="28">
        <v>1303.57</v>
      </c>
      <c r="N533" s="42">
        <v>0.25</v>
      </c>
      <c r="O533" s="34">
        <f t="shared" si="311"/>
        <v>441.8075</v>
      </c>
      <c r="P533" s="42">
        <v>1.54</v>
      </c>
      <c r="Q533" s="34">
        <f t="shared" si="312"/>
        <v>2721.5342000000001</v>
      </c>
      <c r="R533" s="34">
        <f t="shared" si="329"/>
        <v>4930.5717000000004</v>
      </c>
      <c r="S533" s="42">
        <v>0.03</v>
      </c>
      <c r="T533" s="34">
        <f t="shared" si="313"/>
        <v>147.91715100000002</v>
      </c>
      <c r="U533" s="34">
        <f t="shared" si="314"/>
        <v>5078.4888510000001</v>
      </c>
      <c r="V533" s="43">
        <v>0</v>
      </c>
      <c r="W533" s="34">
        <f t="shared" si="315"/>
        <v>0</v>
      </c>
      <c r="X533" s="36">
        <f t="shared" si="316"/>
        <v>5078.4888510000001</v>
      </c>
      <c r="Y533" s="36">
        <f t="shared" si="317"/>
        <v>5100</v>
      </c>
      <c r="Z533" s="29">
        <f t="shared" si="330"/>
        <v>6120</v>
      </c>
      <c r="AA533" s="40">
        <v>21</v>
      </c>
      <c r="AB533" s="28">
        <f t="shared" si="285"/>
        <v>18.399999999999999</v>
      </c>
      <c r="AC533" s="34"/>
      <c r="AD533" s="34">
        <f t="shared" si="264"/>
        <v>386.4</v>
      </c>
      <c r="AE533" s="43">
        <v>0.27100000000000002</v>
      </c>
      <c r="AF533" s="34">
        <f t="shared" si="265"/>
        <v>104.7144</v>
      </c>
      <c r="AG533" s="43">
        <v>0</v>
      </c>
      <c r="AH533" s="34">
        <f t="shared" si="266"/>
        <v>0</v>
      </c>
      <c r="AI533" s="34">
        <f t="shared" si="267"/>
        <v>491.11439999999999</v>
      </c>
      <c r="AJ533" s="34">
        <v>0</v>
      </c>
      <c r="AK533" s="42">
        <v>0.03</v>
      </c>
      <c r="AL533" s="34">
        <f t="shared" si="318"/>
        <v>14.733431999999999</v>
      </c>
      <c r="AM533" s="34">
        <f t="shared" si="269"/>
        <v>505.84783199999998</v>
      </c>
      <c r="AN533" s="43">
        <v>0</v>
      </c>
      <c r="AO533" s="34">
        <f t="shared" si="270"/>
        <v>0</v>
      </c>
      <c r="AP533" s="34">
        <f t="shared" si="271"/>
        <v>505.84783199999998</v>
      </c>
      <c r="AQ533" s="34">
        <f t="shared" si="272"/>
        <v>500</v>
      </c>
      <c r="AR533" s="30" t="s">
        <v>59</v>
      </c>
      <c r="AS533" s="23" t="s">
        <v>41</v>
      </c>
      <c r="AT533" s="28">
        <f t="shared" si="319"/>
        <v>289.78750000000002</v>
      </c>
      <c r="AU533" s="34"/>
      <c r="AV533" s="28">
        <f t="shared" si="320"/>
        <v>405.70250000000004</v>
      </c>
      <c r="AW533" s="42">
        <v>0.25</v>
      </c>
      <c r="AX533" s="34">
        <f t="shared" si="331"/>
        <v>101.42562500000001</v>
      </c>
      <c r="AY533" s="43">
        <v>0</v>
      </c>
      <c r="AZ533" s="34">
        <f t="shared" si="332"/>
        <v>0</v>
      </c>
      <c r="BA533" s="34">
        <f t="shared" si="333"/>
        <v>507.12812500000007</v>
      </c>
      <c r="BB533" s="34">
        <v>0</v>
      </c>
      <c r="BC533" s="43">
        <v>0.03</v>
      </c>
      <c r="BD533" s="34">
        <f t="shared" si="334"/>
        <v>15.213843750000002</v>
      </c>
      <c r="BE533" s="34">
        <f t="shared" si="335"/>
        <v>522.34196875000009</v>
      </c>
      <c r="BF533" s="43">
        <v>0</v>
      </c>
      <c r="BG533" s="34">
        <f t="shared" si="336"/>
        <v>0</v>
      </c>
      <c r="BH533" s="34">
        <f t="shared" si="337"/>
        <v>522.34196875000009</v>
      </c>
      <c r="BI533" s="120">
        <f t="shared" si="338"/>
        <v>500</v>
      </c>
      <c r="BJ533" s="28">
        <f t="shared" si="339"/>
        <v>600</v>
      </c>
    </row>
    <row r="534" spans="1:62" s="46" customFormat="1" ht="15" x14ac:dyDescent="0.25">
      <c r="A534" s="103">
        <v>516</v>
      </c>
      <c r="B534" s="51" t="s">
        <v>245</v>
      </c>
      <c r="C534" s="21" t="s">
        <v>183</v>
      </c>
      <c r="D534" s="21" t="s">
        <v>88</v>
      </c>
      <c r="E534" s="22">
        <v>120</v>
      </c>
      <c r="F534" s="40">
        <v>140</v>
      </c>
      <c r="G534" s="47">
        <f t="shared" si="273"/>
        <v>260</v>
      </c>
      <c r="H534" s="50">
        <f t="shared" si="308"/>
        <v>120</v>
      </c>
      <c r="I534" s="28">
        <f t="shared" si="276"/>
        <v>289.78750000000002</v>
      </c>
      <c r="J534" s="28">
        <f t="shared" si="309"/>
        <v>34774.5</v>
      </c>
      <c r="K534" s="41">
        <v>15</v>
      </c>
      <c r="L534" s="34">
        <f t="shared" si="310"/>
        <v>2318.3000000000002</v>
      </c>
      <c r="M534" s="28">
        <v>1329.64</v>
      </c>
      <c r="N534" s="42">
        <v>0.25</v>
      </c>
      <c r="O534" s="34">
        <f t="shared" si="311"/>
        <v>911.98500000000013</v>
      </c>
      <c r="P534" s="42">
        <v>1.54</v>
      </c>
      <c r="Q534" s="34">
        <f t="shared" si="312"/>
        <v>5617.8276000000005</v>
      </c>
      <c r="R534" s="34">
        <f t="shared" si="329"/>
        <v>10177.752600000002</v>
      </c>
      <c r="S534" s="42">
        <v>0.03</v>
      </c>
      <c r="T534" s="34">
        <f t="shared" si="313"/>
        <v>305.33257800000001</v>
      </c>
      <c r="U534" s="34">
        <f t="shared" si="314"/>
        <v>10483.085178000001</v>
      </c>
      <c r="V534" s="43">
        <v>0</v>
      </c>
      <c r="W534" s="34">
        <f t="shared" si="315"/>
        <v>0</v>
      </c>
      <c r="X534" s="36">
        <f t="shared" si="316"/>
        <v>10483.085178000001</v>
      </c>
      <c r="Y534" s="36">
        <f t="shared" si="317"/>
        <v>10500</v>
      </c>
      <c r="Z534" s="29">
        <f t="shared" si="330"/>
        <v>12600</v>
      </c>
      <c r="AA534" s="40">
        <v>140</v>
      </c>
      <c r="AB534" s="28">
        <f t="shared" si="285"/>
        <v>18.399999999999999</v>
      </c>
      <c r="AC534" s="34"/>
      <c r="AD534" s="34">
        <f t="shared" si="264"/>
        <v>2576</v>
      </c>
      <c r="AE534" s="43">
        <v>0.27100000000000002</v>
      </c>
      <c r="AF534" s="34">
        <f t="shared" si="265"/>
        <v>698.096</v>
      </c>
      <c r="AG534" s="43">
        <v>0</v>
      </c>
      <c r="AH534" s="34">
        <f t="shared" si="266"/>
        <v>0</v>
      </c>
      <c r="AI534" s="34">
        <f t="shared" si="267"/>
        <v>3274.096</v>
      </c>
      <c r="AJ534" s="34">
        <v>0</v>
      </c>
      <c r="AK534" s="42">
        <v>0.03</v>
      </c>
      <c r="AL534" s="34">
        <f t="shared" si="318"/>
        <v>98.222880000000004</v>
      </c>
      <c r="AM534" s="34">
        <f t="shared" si="269"/>
        <v>3372.3188799999998</v>
      </c>
      <c r="AN534" s="43">
        <v>0</v>
      </c>
      <c r="AO534" s="34">
        <f t="shared" si="270"/>
        <v>0</v>
      </c>
      <c r="AP534" s="34">
        <f t="shared" si="271"/>
        <v>3372.3188799999998</v>
      </c>
      <c r="AQ534" s="34">
        <f t="shared" si="272"/>
        <v>3400</v>
      </c>
      <c r="AR534" s="30" t="s">
        <v>59</v>
      </c>
      <c r="AS534" s="23" t="s">
        <v>237</v>
      </c>
      <c r="AT534" s="28">
        <f t="shared" si="319"/>
        <v>289.78750000000002</v>
      </c>
      <c r="AU534" s="34"/>
      <c r="AV534" s="28">
        <f t="shared" si="320"/>
        <v>2704.6833333333334</v>
      </c>
      <c r="AW534" s="42">
        <v>0.25</v>
      </c>
      <c r="AX534" s="34">
        <f t="shared" si="331"/>
        <v>676.17083333333335</v>
      </c>
      <c r="AY534" s="43">
        <v>0</v>
      </c>
      <c r="AZ534" s="34">
        <f t="shared" si="332"/>
        <v>0</v>
      </c>
      <c r="BA534" s="34">
        <f t="shared" si="333"/>
        <v>3380.854166666667</v>
      </c>
      <c r="BB534" s="34">
        <v>0</v>
      </c>
      <c r="BC534" s="43">
        <v>0.03</v>
      </c>
      <c r="BD534" s="34">
        <f t="shared" si="334"/>
        <v>101.42562500000001</v>
      </c>
      <c r="BE534" s="34">
        <f t="shared" si="335"/>
        <v>3482.2797916666668</v>
      </c>
      <c r="BF534" s="43">
        <v>0</v>
      </c>
      <c r="BG534" s="34">
        <f t="shared" si="336"/>
        <v>0</v>
      </c>
      <c r="BH534" s="34">
        <f t="shared" si="337"/>
        <v>3482.2797916666668</v>
      </c>
      <c r="BI534" s="120">
        <f t="shared" si="338"/>
        <v>3500</v>
      </c>
      <c r="BJ534" s="28">
        <f t="shared" si="339"/>
        <v>4080</v>
      </c>
    </row>
    <row r="535" spans="1:62" s="46" customFormat="1" ht="15" x14ac:dyDescent="0.25">
      <c r="A535" s="103">
        <v>517</v>
      </c>
      <c r="B535" s="51" t="s">
        <v>246</v>
      </c>
      <c r="C535" s="21" t="s">
        <v>183</v>
      </c>
      <c r="D535" s="21" t="s">
        <v>88</v>
      </c>
      <c r="E535" s="22">
        <v>20</v>
      </c>
      <c r="F535" s="40">
        <v>4</v>
      </c>
      <c r="G535" s="47">
        <f t="shared" si="273"/>
        <v>24</v>
      </c>
      <c r="H535" s="50">
        <f t="shared" si="308"/>
        <v>20</v>
      </c>
      <c r="I535" s="28">
        <f t="shared" si="276"/>
        <v>289.78750000000002</v>
      </c>
      <c r="J535" s="28">
        <f t="shared" si="309"/>
        <v>5795.75</v>
      </c>
      <c r="K535" s="41">
        <v>15</v>
      </c>
      <c r="L535" s="34">
        <f t="shared" si="310"/>
        <v>386.38333333333333</v>
      </c>
      <c r="M535" s="28">
        <v>1303.57</v>
      </c>
      <c r="N535" s="42">
        <v>0.25</v>
      </c>
      <c r="O535" s="34">
        <f t="shared" si="311"/>
        <v>422.48833333333334</v>
      </c>
      <c r="P535" s="42">
        <v>1.54</v>
      </c>
      <c r="Q535" s="34">
        <f t="shared" si="312"/>
        <v>2602.5281333333332</v>
      </c>
      <c r="R535" s="34">
        <f t="shared" si="329"/>
        <v>4714.9697999999999</v>
      </c>
      <c r="S535" s="42">
        <v>0.03</v>
      </c>
      <c r="T535" s="34">
        <f t="shared" si="313"/>
        <v>141.449094</v>
      </c>
      <c r="U535" s="34">
        <f t="shared" si="314"/>
        <v>4856.4188939999995</v>
      </c>
      <c r="V535" s="43">
        <v>0</v>
      </c>
      <c r="W535" s="34">
        <f t="shared" si="315"/>
        <v>0</v>
      </c>
      <c r="X535" s="36">
        <f t="shared" si="316"/>
        <v>4856.4188939999995</v>
      </c>
      <c r="Y535" s="36">
        <f t="shared" si="317"/>
        <v>4900</v>
      </c>
      <c r="Z535" s="29">
        <f t="shared" si="330"/>
        <v>5880</v>
      </c>
      <c r="AA535" s="40">
        <v>4</v>
      </c>
      <c r="AB535" s="28">
        <f t="shared" si="285"/>
        <v>18.399999999999999</v>
      </c>
      <c r="AC535" s="34"/>
      <c r="AD535" s="34">
        <f t="shared" si="264"/>
        <v>73.599999999999994</v>
      </c>
      <c r="AE535" s="43">
        <v>0.27100000000000002</v>
      </c>
      <c r="AF535" s="34">
        <f t="shared" si="265"/>
        <v>19.945599999999999</v>
      </c>
      <c r="AG535" s="43">
        <v>0</v>
      </c>
      <c r="AH535" s="34">
        <f t="shared" si="266"/>
        <v>0</v>
      </c>
      <c r="AI535" s="34">
        <f t="shared" si="267"/>
        <v>93.545599999999993</v>
      </c>
      <c r="AJ535" s="34">
        <v>0</v>
      </c>
      <c r="AK535" s="42">
        <v>0.03</v>
      </c>
      <c r="AL535" s="34">
        <f t="shared" si="318"/>
        <v>2.8063679999999995</v>
      </c>
      <c r="AM535" s="34">
        <f t="shared" si="269"/>
        <v>96.351967999999999</v>
      </c>
      <c r="AN535" s="43">
        <v>0</v>
      </c>
      <c r="AO535" s="34">
        <f t="shared" si="270"/>
        <v>0</v>
      </c>
      <c r="AP535" s="34">
        <f t="shared" si="271"/>
        <v>96.351967999999999</v>
      </c>
      <c r="AQ535" s="34">
        <f t="shared" si="272"/>
        <v>100</v>
      </c>
      <c r="AR535" s="30" t="s">
        <v>59</v>
      </c>
      <c r="AS535" s="23" t="s">
        <v>37</v>
      </c>
      <c r="AT535" s="28">
        <f t="shared" si="319"/>
        <v>289.78750000000002</v>
      </c>
      <c r="AU535" s="34"/>
      <c r="AV535" s="28">
        <f t="shared" si="320"/>
        <v>77.276666666666671</v>
      </c>
      <c r="AW535" s="42">
        <v>0.25</v>
      </c>
      <c r="AX535" s="34">
        <f t="shared" si="331"/>
        <v>19.319166666666668</v>
      </c>
      <c r="AY535" s="43">
        <v>0</v>
      </c>
      <c r="AZ535" s="34">
        <f t="shared" si="332"/>
        <v>0</v>
      </c>
      <c r="BA535" s="34">
        <f t="shared" si="333"/>
        <v>96.595833333333331</v>
      </c>
      <c r="BB535" s="34">
        <v>0</v>
      </c>
      <c r="BC535" s="43">
        <v>0.03</v>
      </c>
      <c r="BD535" s="34">
        <f t="shared" si="334"/>
        <v>2.897875</v>
      </c>
      <c r="BE535" s="34">
        <f t="shared" si="335"/>
        <v>99.493708333333331</v>
      </c>
      <c r="BF535" s="43">
        <v>0</v>
      </c>
      <c r="BG535" s="34">
        <f t="shared" si="336"/>
        <v>0</v>
      </c>
      <c r="BH535" s="34">
        <f t="shared" si="337"/>
        <v>99.493708333333331</v>
      </c>
      <c r="BI535" s="120">
        <f t="shared" si="338"/>
        <v>100</v>
      </c>
      <c r="BJ535" s="28">
        <f t="shared" si="339"/>
        <v>120</v>
      </c>
    </row>
    <row r="536" spans="1:62" s="46" customFormat="1" ht="15" x14ac:dyDescent="0.25">
      <c r="A536" s="103">
        <v>518</v>
      </c>
      <c r="B536" s="51" t="s">
        <v>247</v>
      </c>
      <c r="C536" s="21" t="s">
        <v>183</v>
      </c>
      <c r="D536" s="21" t="s">
        <v>88</v>
      </c>
      <c r="E536" s="22">
        <v>24</v>
      </c>
      <c r="F536" s="40">
        <v>56</v>
      </c>
      <c r="G536" s="47">
        <f t="shared" si="273"/>
        <v>80</v>
      </c>
      <c r="H536" s="50">
        <f t="shared" si="308"/>
        <v>24</v>
      </c>
      <c r="I536" s="28">
        <f t="shared" si="276"/>
        <v>289.78750000000002</v>
      </c>
      <c r="J536" s="28">
        <f t="shared" si="309"/>
        <v>6954.9000000000005</v>
      </c>
      <c r="K536" s="41">
        <v>15</v>
      </c>
      <c r="L536" s="34">
        <f t="shared" si="310"/>
        <v>463.66</v>
      </c>
      <c r="M536" s="28">
        <v>1303.57</v>
      </c>
      <c r="N536" s="42">
        <v>0.25</v>
      </c>
      <c r="O536" s="34">
        <f t="shared" si="311"/>
        <v>441.8075</v>
      </c>
      <c r="P536" s="42">
        <v>1.54</v>
      </c>
      <c r="Q536" s="34">
        <f t="shared" si="312"/>
        <v>2721.5342000000001</v>
      </c>
      <c r="R536" s="34">
        <f t="shared" si="329"/>
        <v>4930.5717000000004</v>
      </c>
      <c r="S536" s="42">
        <v>0.03</v>
      </c>
      <c r="T536" s="34">
        <f t="shared" si="313"/>
        <v>147.91715100000002</v>
      </c>
      <c r="U536" s="34">
        <f t="shared" si="314"/>
        <v>5078.4888510000001</v>
      </c>
      <c r="V536" s="43">
        <v>0</v>
      </c>
      <c r="W536" s="34">
        <f t="shared" si="315"/>
        <v>0</v>
      </c>
      <c r="X536" s="36">
        <f t="shared" si="316"/>
        <v>5078.4888510000001</v>
      </c>
      <c r="Y536" s="36">
        <f t="shared" si="317"/>
        <v>5100</v>
      </c>
      <c r="Z536" s="29">
        <f t="shared" si="330"/>
        <v>6120</v>
      </c>
      <c r="AA536" s="40">
        <v>56</v>
      </c>
      <c r="AB536" s="28">
        <f t="shared" si="285"/>
        <v>18.399999999999999</v>
      </c>
      <c r="AC536" s="34"/>
      <c r="AD536" s="34">
        <f t="shared" si="264"/>
        <v>1030.3999999999999</v>
      </c>
      <c r="AE536" s="43">
        <v>0.27100000000000002</v>
      </c>
      <c r="AF536" s="34">
        <f t="shared" si="265"/>
        <v>279.23839999999996</v>
      </c>
      <c r="AG536" s="43">
        <v>0</v>
      </c>
      <c r="AH536" s="34">
        <f t="shared" si="266"/>
        <v>0</v>
      </c>
      <c r="AI536" s="34">
        <f t="shared" si="267"/>
        <v>1309.6383999999998</v>
      </c>
      <c r="AJ536" s="34">
        <v>0</v>
      </c>
      <c r="AK536" s="42">
        <v>0.03</v>
      </c>
      <c r="AL536" s="34">
        <f t="shared" si="318"/>
        <v>39.289151999999994</v>
      </c>
      <c r="AM536" s="34">
        <f t="shared" si="269"/>
        <v>1348.9275519999999</v>
      </c>
      <c r="AN536" s="43">
        <v>0</v>
      </c>
      <c r="AO536" s="34">
        <f t="shared" si="270"/>
        <v>0</v>
      </c>
      <c r="AP536" s="34">
        <f t="shared" si="271"/>
        <v>1348.9275519999999</v>
      </c>
      <c r="AQ536" s="34">
        <f t="shared" si="272"/>
        <v>1300</v>
      </c>
      <c r="AR536" s="30" t="s">
        <v>59</v>
      </c>
      <c r="AS536" s="23" t="s">
        <v>248</v>
      </c>
      <c r="AT536" s="28">
        <f t="shared" si="319"/>
        <v>289.78750000000002</v>
      </c>
      <c r="AU536" s="34"/>
      <c r="AV536" s="28">
        <f t="shared" si="320"/>
        <v>1081.8733333333334</v>
      </c>
      <c r="AW536" s="42">
        <v>0.25</v>
      </c>
      <c r="AX536" s="34">
        <f t="shared" si="331"/>
        <v>270.46833333333336</v>
      </c>
      <c r="AY536" s="43">
        <v>0</v>
      </c>
      <c r="AZ536" s="34">
        <f t="shared" si="332"/>
        <v>0</v>
      </c>
      <c r="BA536" s="34">
        <f t="shared" si="333"/>
        <v>1352.3416666666667</v>
      </c>
      <c r="BB536" s="34">
        <v>0</v>
      </c>
      <c r="BC536" s="43">
        <v>0.03</v>
      </c>
      <c r="BD536" s="34">
        <f t="shared" si="334"/>
        <v>40.570250000000001</v>
      </c>
      <c r="BE536" s="34">
        <f t="shared" si="335"/>
        <v>1392.9119166666667</v>
      </c>
      <c r="BF536" s="43">
        <v>0</v>
      </c>
      <c r="BG536" s="34">
        <f t="shared" si="336"/>
        <v>0</v>
      </c>
      <c r="BH536" s="34">
        <f t="shared" si="337"/>
        <v>1392.9119166666667</v>
      </c>
      <c r="BI536" s="120">
        <f t="shared" si="338"/>
        <v>1400</v>
      </c>
      <c r="BJ536" s="28">
        <f t="shared" si="339"/>
        <v>1560</v>
      </c>
    </row>
    <row r="537" spans="1:62" s="46" customFormat="1" ht="15" x14ac:dyDescent="0.25">
      <c r="A537" s="103">
        <v>519</v>
      </c>
      <c r="B537" s="51" t="s">
        <v>249</v>
      </c>
      <c r="C537" s="21" t="s">
        <v>183</v>
      </c>
      <c r="D537" s="21" t="s">
        <v>88</v>
      </c>
      <c r="E537" s="22">
        <v>20</v>
      </c>
      <c r="F537" s="40">
        <v>4</v>
      </c>
      <c r="G537" s="47">
        <f t="shared" si="273"/>
        <v>24</v>
      </c>
      <c r="H537" s="50">
        <f t="shared" si="308"/>
        <v>20</v>
      </c>
      <c r="I537" s="28">
        <f t="shared" si="276"/>
        <v>289.78750000000002</v>
      </c>
      <c r="J537" s="28">
        <f t="shared" si="309"/>
        <v>5795.75</v>
      </c>
      <c r="K537" s="41">
        <v>15</v>
      </c>
      <c r="L537" s="34">
        <f t="shared" si="310"/>
        <v>386.38333333333333</v>
      </c>
      <c r="M537" s="28">
        <v>1303.57</v>
      </c>
      <c r="N537" s="42">
        <v>0.25</v>
      </c>
      <c r="O537" s="34">
        <f t="shared" si="311"/>
        <v>422.48833333333334</v>
      </c>
      <c r="P537" s="42">
        <v>1.54</v>
      </c>
      <c r="Q537" s="34">
        <f t="shared" si="312"/>
        <v>2602.5281333333332</v>
      </c>
      <c r="R537" s="34">
        <f t="shared" si="329"/>
        <v>4714.9697999999999</v>
      </c>
      <c r="S537" s="42">
        <v>0.03</v>
      </c>
      <c r="T537" s="34">
        <f t="shared" si="313"/>
        <v>141.449094</v>
      </c>
      <c r="U537" s="34">
        <f t="shared" si="314"/>
        <v>4856.4188939999995</v>
      </c>
      <c r="V537" s="43">
        <v>0</v>
      </c>
      <c r="W537" s="34">
        <f t="shared" si="315"/>
        <v>0</v>
      </c>
      <c r="X537" s="36">
        <f t="shared" si="316"/>
        <v>4856.4188939999995</v>
      </c>
      <c r="Y537" s="36">
        <f t="shared" si="317"/>
        <v>4900</v>
      </c>
      <c r="Z537" s="29">
        <f t="shared" si="330"/>
        <v>5880</v>
      </c>
      <c r="AA537" s="40">
        <v>4</v>
      </c>
      <c r="AB537" s="28">
        <f t="shared" si="285"/>
        <v>18.399999999999999</v>
      </c>
      <c r="AC537" s="34"/>
      <c r="AD537" s="34">
        <f t="shared" si="264"/>
        <v>73.599999999999994</v>
      </c>
      <c r="AE537" s="43">
        <v>0.27100000000000002</v>
      </c>
      <c r="AF537" s="34">
        <f t="shared" si="265"/>
        <v>19.945599999999999</v>
      </c>
      <c r="AG537" s="43">
        <v>0</v>
      </c>
      <c r="AH537" s="34">
        <f t="shared" si="266"/>
        <v>0</v>
      </c>
      <c r="AI537" s="34">
        <f t="shared" si="267"/>
        <v>93.545599999999993</v>
      </c>
      <c r="AJ537" s="34">
        <v>0</v>
      </c>
      <c r="AK537" s="42">
        <v>0.03</v>
      </c>
      <c r="AL537" s="34">
        <f t="shared" si="318"/>
        <v>2.8063679999999995</v>
      </c>
      <c r="AM537" s="34">
        <f t="shared" si="269"/>
        <v>96.351967999999999</v>
      </c>
      <c r="AN537" s="43">
        <v>0</v>
      </c>
      <c r="AO537" s="34">
        <f t="shared" si="270"/>
        <v>0</v>
      </c>
      <c r="AP537" s="34">
        <f t="shared" si="271"/>
        <v>96.351967999999999</v>
      </c>
      <c r="AQ537" s="34">
        <f t="shared" si="272"/>
        <v>100</v>
      </c>
      <c r="AR537" s="30" t="s">
        <v>59</v>
      </c>
      <c r="AS537" s="23" t="s">
        <v>37</v>
      </c>
      <c r="AT537" s="28">
        <f t="shared" si="319"/>
        <v>289.78750000000002</v>
      </c>
      <c r="AU537" s="34"/>
      <c r="AV537" s="28">
        <f t="shared" si="320"/>
        <v>77.276666666666671</v>
      </c>
      <c r="AW537" s="42">
        <v>0.25</v>
      </c>
      <c r="AX537" s="34">
        <f t="shared" si="331"/>
        <v>19.319166666666668</v>
      </c>
      <c r="AY537" s="43">
        <v>0</v>
      </c>
      <c r="AZ537" s="34">
        <f t="shared" si="332"/>
        <v>0</v>
      </c>
      <c r="BA537" s="34">
        <f t="shared" si="333"/>
        <v>96.595833333333331</v>
      </c>
      <c r="BB537" s="34">
        <v>0</v>
      </c>
      <c r="BC537" s="43">
        <v>0.03</v>
      </c>
      <c r="BD537" s="34">
        <f t="shared" si="334"/>
        <v>2.897875</v>
      </c>
      <c r="BE537" s="34">
        <f t="shared" si="335"/>
        <v>99.493708333333331</v>
      </c>
      <c r="BF537" s="43">
        <v>0</v>
      </c>
      <c r="BG537" s="34">
        <f t="shared" si="336"/>
        <v>0</v>
      </c>
      <c r="BH537" s="34">
        <f t="shared" si="337"/>
        <v>99.493708333333331</v>
      </c>
      <c r="BI537" s="120">
        <f t="shared" si="338"/>
        <v>100</v>
      </c>
      <c r="BJ537" s="28">
        <f t="shared" si="339"/>
        <v>120</v>
      </c>
    </row>
    <row r="538" spans="1:62" s="46" customFormat="1" ht="15" x14ac:dyDescent="0.25">
      <c r="A538" s="103">
        <v>520</v>
      </c>
      <c r="B538" s="51" t="s">
        <v>250</v>
      </c>
      <c r="C538" s="21" t="s">
        <v>183</v>
      </c>
      <c r="D538" s="21" t="s">
        <v>88</v>
      </c>
      <c r="E538" s="22">
        <v>56</v>
      </c>
      <c r="F538" s="40">
        <v>49</v>
      </c>
      <c r="G538" s="47">
        <f t="shared" si="273"/>
        <v>105</v>
      </c>
      <c r="H538" s="50">
        <f t="shared" si="308"/>
        <v>56</v>
      </c>
      <c r="I538" s="28">
        <f t="shared" si="276"/>
        <v>289.78750000000002</v>
      </c>
      <c r="J538" s="28">
        <f t="shared" si="309"/>
        <v>16228.100000000002</v>
      </c>
      <c r="K538" s="41">
        <v>15</v>
      </c>
      <c r="L538" s="34">
        <f t="shared" si="310"/>
        <v>1081.8733333333334</v>
      </c>
      <c r="M538" s="28">
        <v>1303.57</v>
      </c>
      <c r="N538" s="42">
        <v>0.25</v>
      </c>
      <c r="O538" s="34">
        <f t="shared" si="311"/>
        <v>596.3608333333334</v>
      </c>
      <c r="P538" s="42">
        <v>1.54</v>
      </c>
      <c r="Q538" s="34">
        <f t="shared" si="312"/>
        <v>3673.5827333333336</v>
      </c>
      <c r="R538" s="34">
        <f t="shared" si="329"/>
        <v>6655.3869000000004</v>
      </c>
      <c r="S538" s="42">
        <v>0.03</v>
      </c>
      <c r="T538" s="34">
        <f t="shared" si="313"/>
        <v>199.661607</v>
      </c>
      <c r="U538" s="34">
        <f t="shared" si="314"/>
        <v>6855.0485070000004</v>
      </c>
      <c r="V538" s="43">
        <v>0</v>
      </c>
      <c r="W538" s="34">
        <f t="shared" si="315"/>
        <v>0</v>
      </c>
      <c r="X538" s="36">
        <f t="shared" si="316"/>
        <v>6855.0485070000004</v>
      </c>
      <c r="Y538" s="36">
        <f t="shared" si="317"/>
        <v>6900</v>
      </c>
      <c r="Z538" s="29">
        <f t="shared" si="330"/>
        <v>8280</v>
      </c>
      <c r="AA538" s="40">
        <v>49</v>
      </c>
      <c r="AB538" s="28">
        <f t="shared" si="285"/>
        <v>18.399999999999999</v>
      </c>
      <c r="AC538" s="34"/>
      <c r="AD538" s="34">
        <f t="shared" si="264"/>
        <v>901.59999999999991</v>
      </c>
      <c r="AE538" s="43">
        <v>0.27100000000000002</v>
      </c>
      <c r="AF538" s="34">
        <f t="shared" si="265"/>
        <v>244.33359999999999</v>
      </c>
      <c r="AG538" s="43">
        <v>0</v>
      </c>
      <c r="AH538" s="34">
        <f t="shared" si="266"/>
        <v>0</v>
      </c>
      <c r="AI538" s="34">
        <f t="shared" si="267"/>
        <v>1145.9335999999998</v>
      </c>
      <c r="AJ538" s="34">
        <v>0</v>
      </c>
      <c r="AK538" s="42">
        <v>0.03</v>
      </c>
      <c r="AL538" s="34">
        <f t="shared" si="318"/>
        <v>34.378007999999994</v>
      </c>
      <c r="AM538" s="34">
        <f t="shared" si="269"/>
        <v>1180.3116079999998</v>
      </c>
      <c r="AN538" s="43">
        <v>0</v>
      </c>
      <c r="AO538" s="34">
        <f t="shared" si="270"/>
        <v>0</v>
      </c>
      <c r="AP538" s="34">
        <f t="shared" si="271"/>
        <v>1180.3116079999998</v>
      </c>
      <c r="AQ538" s="34">
        <f t="shared" si="272"/>
        <v>1200</v>
      </c>
      <c r="AR538" s="30" t="s">
        <v>59</v>
      </c>
      <c r="AS538" s="23" t="s">
        <v>251</v>
      </c>
      <c r="AT538" s="28">
        <f t="shared" si="319"/>
        <v>289.78750000000002</v>
      </c>
      <c r="AU538" s="34"/>
      <c r="AV538" s="28">
        <f t="shared" si="320"/>
        <v>946.63916666666671</v>
      </c>
      <c r="AW538" s="42">
        <v>0.25</v>
      </c>
      <c r="AX538" s="34">
        <f t="shared" si="331"/>
        <v>236.65979166666668</v>
      </c>
      <c r="AY538" s="43">
        <v>0</v>
      </c>
      <c r="AZ538" s="34">
        <f t="shared" si="332"/>
        <v>0</v>
      </c>
      <c r="BA538" s="34">
        <f t="shared" si="333"/>
        <v>1183.2989583333333</v>
      </c>
      <c r="BB538" s="34">
        <v>0</v>
      </c>
      <c r="BC538" s="43">
        <v>0.03</v>
      </c>
      <c r="BD538" s="34">
        <f t="shared" si="334"/>
        <v>35.498968749999996</v>
      </c>
      <c r="BE538" s="34">
        <f t="shared" si="335"/>
        <v>1218.7979270833332</v>
      </c>
      <c r="BF538" s="43">
        <v>0</v>
      </c>
      <c r="BG538" s="34">
        <f t="shared" si="336"/>
        <v>0</v>
      </c>
      <c r="BH538" s="34">
        <f t="shared" si="337"/>
        <v>1218.7979270833332</v>
      </c>
      <c r="BI538" s="120">
        <f t="shared" si="338"/>
        <v>1200</v>
      </c>
      <c r="BJ538" s="28">
        <f t="shared" si="339"/>
        <v>1440</v>
      </c>
    </row>
    <row r="539" spans="1:62" s="46" customFormat="1" ht="15" x14ac:dyDescent="0.25">
      <c r="A539" s="103">
        <v>521</v>
      </c>
      <c r="B539" s="51" t="s">
        <v>252</v>
      </c>
      <c r="C539" s="21" t="s">
        <v>183</v>
      </c>
      <c r="D539" s="21" t="s">
        <v>88</v>
      </c>
      <c r="E539" s="21">
        <v>30</v>
      </c>
      <c r="F539" s="40">
        <v>42</v>
      </c>
      <c r="G539" s="47">
        <f t="shared" si="273"/>
        <v>72</v>
      </c>
      <c r="H539" s="50">
        <f t="shared" si="308"/>
        <v>30</v>
      </c>
      <c r="I539" s="28">
        <f t="shared" si="276"/>
        <v>289.78750000000002</v>
      </c>
      <c r="J539" s="28">
        <f t="shared" si="309"/>
        <v>8693.625</v>
      </c>
      <c r="K539" s="41">
        <v>15</v>
      </c>
      <c r="L539" s="34">
        <f t="shared" si="310"/>
        <v>579.57500000000005</v>
      </c>
      <c r="M539" s="28">
        <v>1303.57</v>
      </c>
      <c r="N539" s="42">
        <v>0.25</v>
      </c>
      <c r="O539" s="34">
        <f t="shared" si="311"/>
        <v>470.78625</v>
      </c>
      <c r="P539" s="42">
        <v>1.54</v>
      </c>
      <c r="Q539" s="34">
        <f t="shared" si="312"/>
        <v>2900.0432999999998</v>
      </c>
      <c r="R539" s="34">
        <f t="shared" si="329"/>
        <v>5253.9745499999999</v>
      </c>
      <c r="S539" s="42">
        <v>0.03</v>
      </c>
      <c r="T539" s="34">
        <f t="shared" si="313"/>
        <v>157.6192365</v>
      </c>
      <c r="U539" s="34">
        <f t="shared" si="314"/>
        <v>5411.5937864999996</v>
      </c>
      <c r="V539" s="43">
        <v>0</v>
      </c>
      <c r="W539" s="34">
        <f t="shared" si="315"/>
        <v>0</v>
      </c>
      <c r="X539" s="36">
        <f t="shared" si="316"/>
        <v>5411.5937864999996</v>
      </c>
      <c r="Y539" s="36">
        <f t="shared" si="317"/>
        <v>5400</v>
      </c>
      <c r="Z539" s="29">
        <f t="shared" si="330"/>
        <v>6480</v>
      </c>
      <c r="AA539" s="40">
        <v>42</v>
      </c>
      <c r="AB539" s="28">
        <f t="shared" si="285"/>
        <v>18.399999999999999</v>
      </c>
      <c r="AC539" s="34"/>
      <c r="AD539" s="34">
        <f t="shared" si="264"/>
        <v>772.8</v>
      </c>
      <c r="AE539" s="43">
        <v>0.27100000000000002</v>
      </c>
      <c r="AF539" s="34">
        <f t="shared" si="265"/>
        <v>209.4288</v>
      </c>
      <c r="AG539" s="43">
        <v>0</v>
      </c>
      <c r="AH539" s="34">
        <f t="shared" si="266"/>
        <v>0</v>
      </c>
      <c r="AI539" s="34">
        <f t="shared" si="267"/>
        <v>982.22879999999998</v>
      </c>
      <c r="AJ539" s="34">
        <v>0</v>
      </c>
      <c r="AK539" s="42">
        <v>0.03</v>
      </c>
      <c r="AL539" s="34">
        <f t="shared" si="318"/>
        <v>29.466863999999998</v>
      </c>
      <c r="AM539" s="34">
        <f t="shared" si="269"/>
        <v>1011.695664</v>
      </c>
      <c r="AN539" s="43">
        <v>0</v>
      </c>
      <c r="AO539" s="34">
        <f t="shared" si="270"/>
        <v>0</v>
      </c>
      <c r="AP539" s="34">
        <f t="shared" si="271"/>
        <v>1011.695664</v>
      </c>
      <c r="AQ539" s="34">
        <f t="shared" si="272"/>
        <v>1000</v>
      </c>
      <c r="AR539" s="30" t="s">
        <v>59</v>
      </c>
      <c r="AS539" s="23" t="s">
        <v>156</v>
      </c>
      <c r="AT539" s="28">
        <f t="shared" si="319"/>
        <v>289.78750000000002</v>
      </c>
      <c r="AU539" s="34"/>
      <c r="AV539" s="28">
        <f t="shared" si="320"/>
        <v>811.40500000000009</v>
      </c>
      <c r="AW539" s="42">
        <v>0.25</v>
      </c>
      <c r="AX539" s="34">
        <f t="shared" si="331"/>
        <v>202.85125000000002</v>
      </c>
      <c r="AY539" s="43">
        <v>0</v>
      </c>
      <c r="AZ539" s="34">
        <f t="shared" si="332"/>
        <v>0</v>
      </c>
      <c r="BA539" s="34">
        <f t="shared" si="333"/>
        <v>1014.2562500000001</v>
      </c>
      <c r="BB539" s="34">
        <v>0</v>
      </c>
      <c r="BC539" s="43">
        <v>0.03</v>
      </c>
      <c r="BD539" s="34">
        <f t="shared" si="334"/>
        <v>30.427687500000005</v>
      </c>
      <c r="BE539" s="34">
        <f t="shared" si="335"/>
        <v>1044.6839375000002</v>
      </c>
      <c r="BF539" s="43">
        <v>0</v>
      </c>
      <c r="BG539" s="34">
        <f t="shared" si="336"/>
        <v>0</v>
      </c>
      <c r="BH539" s="34">
        <f t="shared" si="337"/>
        <v>1044.6839375000002</v>
      </c>
      <c r="BI539" s="120">
        <f t="shared" si="338"/>
        <v>1000</v>
      </c>
      <c r="BJ539" s="28">
        <f t="shared" si="339"/>
        <v>1200</v>
      </c>
    </row>
    <row r="540" spans="1:62" s="46" customFormat="1" ht="15" x14ac:dyDescent="0.25">
      <c r="A540" s="103">
        <v>522</v>
      </c>
      <c r="B540" s="51" t="s">
        <v>253</v>
      </c>
      <c r="C540" s="21" t="s">
        <v>183</v>
      </c>
      <c r="D540" s="21" t="s">
        <v>88</v>
      </c>
      <c r="E540" s="22">
        <v>80</v>
      </c>
      <c r="F540" s="40">
        <v>49</v>
      </c>
      <c r="G540" s="47">
        <f t="shared" si="273"/>
        <v>129</v>
      </c>
      <c r="H540" s="50">
        <f t="shared" si="308"/>
        <v>80</v>
      </c>
      <c r="I540" s="28">
        <f t="shared" si="276"/>
        <v>289.78750000000002</v>
      </c>
      <c r="J540" s="28">
        <f t="shared" si="309"/>
        <v>23183</v>
      </c>
      <c r="K540" s="41">
        <v>15</v>
      </c>
      <c r="L540" s="34">
        <f t="shared" si="310"/>
        <v>1545.5333333333333</v>
      </c>
      <c r="M540" s="28">
        <v>1303.57</v>
      </c>
      <c r="N540" s="42">
        <v>0.25</v>
      </c>
      <c r="O540" s="34">
        <f t="shared" si="311"/>
        <v>712.27583333333337</v>
      </c>
      <c r="P540" s="42">
        <v>1.54</v>
      </c>
      <c r="Q540" s="34">
        <f t="shared" si="312"/>
        <v>4387.6191333333336</v>
      </c>
      <c r="R540" s="34">
        <f t="shared" si="329"/>
        <v>7948.9983000000002</v>
      </c>
      <c r="S540" s="42">
        <v>0.03</v>
      </c>
      <c r="T540" s="34">
        <f t="shared" si="313"/>
        <v>238.46994899999999</v>
      </c>
      <c r="U540" s="34">
        <f t="shared" si="314"/>
        <v>8187.4682490000005</v>
      </c>
      <c r="V540" s="43">
        <v>0</v>
      </c>
      <c r="W540" s="34">
        <f t="shared" si="315"/>
        <v>0</v>
      </c>
      <c r="X540" s="36">
        <f t="shared" si="316"/>
        <v>8187.4682490000005</v>
      </c>
      <c r="Y540" s="36">
        <f t="shared" si="317"/>
        <v>8200</v>
      </c>
      <c r="Z540" s="29">
        <f t="shared" si="330"/>
        <v>9840</v>
      </c>
      <c r="AA540" s="40">
        <v>49</v>
      </c>
      <c r="AB540" s="28">
        <f t="shared" si="285"/>
        <v>18.399999999999999</v>
      </c>
      <c r="AC540" s="34"/>
      <c r="AD540" s="34">
        <f t="shared" si="264"/>
        <v>901.59999999999991</v>
      </c>
      <c r="AE540" s="43">
        <v>0.27100000000000002</v>
      </c>
      <c r="AF540" s="34">
        <f t="shared" si="265"/>
        <v>244.33359999999999</v>
      </c>
      <c r="AG540" s="43">
        <v>0</v>
      </c>
      <c r="AH540" s="34">
        <f t="shared" si="266"/>
        <v>0</v>
      </c>
      <c r="AI540" s="34">
        <f t="shared" si="267"/>
        <v>1145.9335999999998</v>
      </c>
      <c r="AJ540" s="34">
        <v>0</v>
      </c>
      <c r="AK540" s="42">
        <v>0.03</v>
      </c>
      <c r="AL540" s="34">
        <f t="shared" si="318"/>
        <v>34.378007999999994</v>
      </c>
      <c r="AM540" s="34">
        <f t="shared" si="269"/>
        <v>1180.3116079999998</v>
      </c>
      <c r="AN540" s="43">
        <v>0</v>
      </c>
      <c r="AO540" s="34">
        <f t="shared" si="270"/>
        <v>0</v>
      </c>
      <c r="AP540" s="34">
        <f t="shared" si="271"/>
        <v>1180.3116079999998</v>
      </c>
      <c r="AQ540" s="34">
        <f t="shared" si="272"/>
        <v>1200</v>
      </c>
      <c r="AR540" s="30" t="s">
        <v>59</v>
      </c>
      <c r="AS540" s="23" t="s">
        <v>251</v>
      </c>
      <c r="AT540" s="28">
        <f t="shared" si="319"/>
        <v>289.78750000000002</v>
      </c>
      <c r="AU540" s="34"/>
      <c r="AV540" s="28">
        <f t="shared" si="320"/>
        <v>946.63916666666671</v>
      </c>
      <c r="AW540" s="42">
        <v>0.25</v>
      </c>
      <c r="AX540" s="34">
        <f t="shared" si="331"/>
        <v>236.65979166666668</v>
      </c>
      <c r="AY540" s="43">
        <v>0</v>
      </c>
      <c r="AZ540" s="34">
        <f t="shared" si="332"/>
        <v>0</v>
      </c>
      <c r="BA540" s="34">
        <f t="shared" si="333"/>
        <v>1183.2989583333333</v>
      </c>
      <c r="BB540" s="34">
        <v>0</v>
      </c>
      <c r="BC540" s="43">
        <v>0.03</v>
      </c>
      <c r="BD540" s="34">
        <f t="shared" si="334"/>
        <v>35.498968749999996</v>
      </c>
      <c r="BE540" s="34">
        <f t="shared" si="335"/>
        <v>1218.7979270833332</v>
      </c>
      <c r="BF540" s="43">
        <v>0</v>
      </c>
      <c r="BG540" s="34">
        <f t="shared" si="336"/>
        <v>0</v>
      </c>
      <c r="BH540" s="34">
        <f t="shared" si="337"/>
        <v>1218.7979270833332</v>
      </c>
      <c r="BI540" s="120">
        <f t="shared" si="338"/>
        <v>1200</v>
      </c>
      <c r="BJ540" s="28">
        <f t="shared" si="339"/>
        <v>1440</v>
      </c>
    </row>
    <row r="541" spans="1:62" s="46" customFormat="1" ht="15" x14ac:dyDescent="0.25">
      <c r="A541" s="103">
        <v>523</v>
      </c>
      <c r="B541" s="51" t="s">
        <v>254</v>
      </c>
      <c r="C541" s="21" t="s">
        <v>183</v>
      </c>
      <c r="D541" s="21" t="s">
        <v>88</v>
      </c>
      <c r="E541" s="22">
        <v>42</v>
      </c>
      <c r="F541" s="40">
        <v>70</v>
      </c>
      <c r="G541" s="47">
        <f t="shared" si="273"/>
        <v>112</v>
      </c>
      <c r="H541" s="50">
        <f t="shared" si="308"/>
        <v>42</v>
      </c>
      <c r="I541" s="28">
        <f t="shared" si="276"/>
        <v>289.78750000000002</v>
      </c>
      <c r="J541" s="28">
        <f t="shared" si="309"/>
        <v>12171.075000000001</v>
      </c>
      <c r="K541" s="41">
        <v>15</v>
      </c>
      <c r="L541" s="34">
        <f t="shared" si="310"/>
        <v>811.40500000000009</v>
      </c>
      <c r="M541" s="28">
        <v>1303.57</v>
      </c>
      <c r="N541" s="42">
        <v>0.25</v>
      </c>
      <c r="O541" s="34">
        <f t="shared" si="311"/>
        <v>528.74374999999998</v>
      </c>
      <c r="P541" s="42">
        <v>1.54</v>
      </c>
      <c r="Q541" s="34">
        <f t="shared" si="312"/>
        <v>3257.0614999999998</v>
      </c>
      <c r="R541" s="34">
        <f t="shared" si="329"/>
        <v>5900.7802499999998</v>
      </c>
      <c r="S541" s="42">
        <v>0.03</v>
      </c>
      <c r="T541" s="34">
        <f t="shared" si="313"/>
        <v>177.02340749999999</v>
      </c>
      <c r="U541" s="34">
        <f t="shared" si="314"/>
        <v>6077.8036574999996</v>
      </c>
      <c r="V541" s="43">
        <v>0</v>
      </c>
      <c r="W541" s="34">
        <f t="shared" si="315"/>
        <v>0</v>
      </c>
      <c r="X541" s="36">
        <f t="shared" si="316"/>
        <v>6077.8036574999996</v>
      </c>
      <c r="Y541" s="36">
        <f t="shared" si="317"/>
        <v>6100</v>
      </c>
      <c r="Z541" s="29">
        <f t="shared" si="330"/>
        <v>7320</v>
      </c>
      <c r="AA541" s="40">
        <v>70</v>
      </c>
      <c r="AB541" s="28">
        <f t="shared" si="285"/>
        <v>18.399999999999999</v>
      </c>
      <c r="AC541" s="34"/>
      <c r="AD541" s="34">
        <f t="shared" si="264"/>
        <v>1288</v>
      </c>
      <c r="AE541" s="43">
        <v>0.27100000000000002</v>
      </c>
      <c r="AF541" s="34">
        <f t="shared" si="265"/>
        <v>349.048</v>
      </c>
      <c r="AG541" s="43">
        <v>0</v>
      </c>
      <c r="AH541" s="34">
        <f t="shared" si="266"/>
        <v>0</v>
      </c>
      <c r="AI541" s="34">
        <f t="shared" si="267"/>
        <v>1637.048</v>
      </c>
      <c r="AJ541" s="34">
        <v>0</v>
      </c>
      <c r="AK541" s="42">
        <v>0.03</v>
      </c>
      <c r="AL541" s="34">
        <f t="shared" si="318"/>
        <v>49.111440000000002</v>
      </c>
      <c r="AM541" s="34">
        <f t="shared" si="269"/>
        <v>1686.1594399999999</v>
      </c>
      <c r="AN541" s="43">
        <v>0</v>
      </c>
      <c r="AO541" s="34">
        <f t="shared" si="270"/>
        <v>0</v>
      </c>
      <c r="AP541" s="34">
        <f t="shared" si="271"/>
        <v>1686.1594399999999</v>
      </c>
      <c r="AQ541" s="34">
        <f t="shared" si="272"/>
        <v>1700</v>
      </c>
      <c r="AR541" s="30" t="s">
        <v>59</v>
      </c>
      <c r="AS541" s="23" t="s">
        <v>241</v>
      </c>
      <c r="AT541" s="28">
        <f t="shared" si="319"/>
        <v>289.78750000000002</v>
      </c>
      <c r="AU541" s="34"/>
      <c r="AV541" s="28">
        <f t="shared" si="320"/>
        <v>1352.3416666666667</v>
      </c>
      <c r="AW541" s="42">
        <v>0.25</v>
      </c>
      <c r="AX541" s="34">
        <f t="shared" si="331"/>
        <v>338.08541666666667</v>
      </c>
      <c r="AY541" s="43">
        <v>0</v>
      </c>
      <c r="AZ541" s="34">
        <f t="shared" si="332"/>
        <v>0</v>
      </c>
      <c r="BA541" s="34">
        <f t="shared" si="333"/>
        <v>1690.4270833333335</v>
      </c>
      <c r="BB541" s="34">
        <v>0</v>
      </c>
      <c r="BC541" s="43">
        <v>0.03</v>
      </c>
      <c r="BD541" s="34">
        <f t="shared" si="334"/>
        <v>50.712812500000005</v>
      </c>
      <c r="BE541" s="34">
        <f t="shared" si="335"/>
        <v>1741.1398958333334</v>
      </c>
      <c r="BF541" s="43">
        <v>0</v>
      </c>
      <c r="BG541" s="34">
        <f t="shared" si="336"/>
        <v>0</v>
      </c>
      <c r="BH541" s="34">
        <f t="shared" si="337"/>
        <v>1741.1398958333334</v>
      </c>
      <c r="BI541" s="120">
        <f t="shared" si="338"/>
        <v>1700</v>
      </c>
      <c r="BJ541" s="28">
        <f t="shared" si="339"/>
        <v>2040</v>
      </c>
    </row>
    <row r="542" spans="1:62" s="46" customFormat="1" ht="15" x14ac:dyDescent="0.25">
      <c r="A542" s="103">
        <v>524</v>
      </c>
      <c r="B542" s="51" t="s">
        <v>255</v>
      </c>
      <c r="C542" s="21" t="s">
        <v>183</v>
      </c>
      <c r="D542" s="21" t="s">
        <v>88</v>
      </c>
      <c r="E542" s="22">
        <v>40</v>
      </c>
      <c r="F542" s="40">
        <v>35</v>
      </c>
      <c r="G542" s="47">
        <f t="shared" si="273"/>
        <v>75</v>
      </c>
      <c r="H542" s="50">
        <f t="shared" si="308"/>
        <v>40</v>
      </c>
      <c r="I542" s="28">
        <f t="shared" si="276"/>
        <v>289.78750000000002</v>
      </c>
      <c r="J542" s="28">
        <f t="shared" si="309"/>
        <v>11591.5</v>
      </c>
      <c r="K542" s="41">
        <v>15</v>
      </c>
      <c r="L542" s="34">
        <f t="shared" si="310"/>
        <v>772.76666666666665</v>
      </c>
      <c r="M542" s="28">
        <v>1303.57</v>
      </c>
      <c r="N542" s="42">
        <v>0.25</v>
      </c>
      <c r="O542" s="34">
        <f t="shared" si="311"/>
        <v>519.08416666666665</v>
      </c>
      <c r="P542" s="42">
        <v>1.54</v>
      </c>
      <c r="Q542" s="34">
        <f t="shared" si="312"/>
        <v>3197.5584666666668</v>
      </c>
      <c r="R542" s="34">
        <f t="shared" si="329"/>
        <v>5792.9793</v>
      </c>
      <c r="S542" s="42">
        <v>0.03</v>
      </c>
      <c r="T542" s="34">
        <f t="shared" si="313"/>
        <v>173.789379</v>
      </c>
      <c r="U542" s="34">
        <f t="shared" si="314"/>
        <v>5966.7686789999998</v>
      </c>
      <c r="V542" s="43">
        <v>0</v>
      </c>
      <c r="W542" s="34">
        <f t="shared" si="315"/>
        <v>0</v>
      </c>
      <c r="X542" s="36">
        <f t="shared" si="316"/>
        <v>5966.7686789999998</v>
      </c>
      <c r="Y542" s="36">
        <f t="shared" si="317"/>
        <v>6000</v>
      </c>
      <c r="Z542" s="29">
        <f t="shared" si="330"/>
        <v>7200</v>
      </c>
      <c r="AA542" s="40">
        <v>35</v>
      </c>
      <c r="AB542" s="28">
        <f t="shared" si="285"/>
        <v>18.399999999999999</v>
      </c>
      <c r="AC542" s="34"/>
      <c r="AD542" s="34">
        <f t="shared" si="264"/>
        <v>644</v>
      </c>
      <c r="AE542" s="43">
        <v>0.27100000000000002</v>
      </c>
      <c r="AF542" s="34">
        <f t="shared" si="265"/>
        <v>174.524</v>
      </c>
      <c r="AG542" s="43">
        <v>0</v>
      </c>
      <c r="AH542" s="34">
        <f t="shared" si="266"/>
        <v>0</v>
      </c>
      <c r="AI542" s="34">
        <f t="shared" si="267"/>
        <v>818.524</v>
      </c>
      <c r="AJ542" s="34">
        <v>0</v>
      </c>
      <c r="AK542" s="42">
        <v>0.03</v>
      </c>
      <c r="AL542" s="34">
        <f t="shared" si="318"/>
        <v>24.555720000000001</v>
      </c>
      <c r="AM542" s="34">
        <f t="shared" si="269"/>
        <v>843.07971999999995</v>
      </c>
      <c r="AN542" s="43">
        <v>0</v>
      </c>
      <c r="AO542" s="34">
        <f t="shared" si="270"/>
        <v>0</v>
      </c>
      <c r="AP542" s="34">
        <f t="shared" si="271"/>
        <v>843.07971999999995</v>
      </c>
      <c r="AQ542" s="34">
        <f t="shared" si="272"/>
        <v>800</v>
      </c>
      <c r="AR542" s="30" t="s">
        <v>59</v>
      </c>
      <c r="AS542" s="23" t="s">
        <v>54</v>
      </c>
      <c r="AT542" s="28">
        <f t="shared" si="319"/>
        <v>289.78750000000002</v>
      </c>
      <c r="AU542" s="34"/>
      <c r="AV542" s="28">
        <f t="shared" si="320"/>
        <v>676.17083333333335</v>
      </c>
      <c r="AW542" s="42">
        <v>0.25</v>
      </c>
      <c r="AX542" s="34">
        <f t="shared" si="331"/>
        <v>169.04270833333334</v>
      </c>
      <c r="AY542" s="43">
        <v>0</v>
      </c>
      <c r="AZ542" s="34">
        <f t="shared" si="332"/>
        <v>0</v>
      </c>
      <c r="BA542" s="34">
        <f t="shared" si="333"/>
        <v>845.21354166666674</v>
      </c>
      <c r="BB542" s="34">
        <v>0</v>
      </c>
      <c r="BC542" s="43">
        <v>0.03</v>
      </c>
      <c r="BD542" s="34">
        <f t="shared" si="334"/>
        <v>25.356406250000003</v>
      </c>
      <c r="BE542" s="34">
        <f t="shared" si="335"/>
        <v>870.56994791666671</v>
      </c>
      <c r="BF542" s="43">
        <v>0</v>
      </c>
      <c r="BG542" s="34">
        <f t="shared" si="336"/>
        <v>0</v>
      </c>
      <c r="BH542" s="34">
        <f t="shared" si="337"/>
        <v>870.56994791666671</v>
      </c>
      <c r="BI542" s="120">
        <f t="shared" si="338"/>
        <v>900</v>
      </c>
      <c r="BJ542" s="28">
        <f t="shared" si="339"/>
        <v>960</v>
      </c>
    </row>
    <row r="543" spans="1:62" s="46" customFormat="1" ht="15" x14ac:dyDescent="0.25">
      <c r="A543" s="103">
        <v>525</v>
      </c>
      <c r="B543" s="51" t="s">
        <v>256</v>
      </c>
      <c r="C543" s="21" t="s">
        <v>183</v>
      </c>
      <c r="D543" s="21" t="s">
        <v>88</v>
      </c>
      <c r="E543" s="22">
        <v>40</v>
      </c>
      <c r="F543" s="40">
        <v>35</v>
      </c>
      <c r="G543" s="47">
        <f t="shared" si="273"/>
        <v>75</v>
      </c>
      <c r="H543" s="50">
        <f t="shared" si="308"/>
        <v>40</v>
      </c>
      <c r="I543" s="28">
        <f t="shared" si="276"/>
        <v>289.78750000000002</v>
      </c>
      <c r="J543" s="28">
        <f t="shared" si="309"/>
        <v>11591.5</v>
      </c>
      <c r="K543" s="41">
        <v>15</v>
      </c>
      <c r="L543" s="34">
        <f t="shared" si="310"/>
        <v>772.76666666666665</v>
      </c>
      <c r="M543" s="28">
        <v>1303.57</v>
      </c>
      <c r="N543" s="42">
        <v>0.25</v>
      </c>
      <c r="O543" s="34">
        <f t="shared" si="311"/>
        <v>519.08416666666665</v>
      </c>
      <c r="P543" s="42">
        <v>1.54</v>
      </c>
      <c r="Q543" s="34">
        <f t="shared" si="312"/>
        <v>3197.5584666666668</v>
      </c>
      <c r="R543" s="34">
        <f t="shared" si="329"/>
        <v>5792.9793</v>
      </c>
      <c r="S543" s="42">
        <v>0.03</v>
      </c>
      <c r="T543" s="34">
        <f t="shared" si="313"/>
        <v>173.789379</v>
      </c>
      <c r="U543" s="34">
        <f t="shared" si="314"/>
        <v>5966.7686789999998</v>
      </c>
      <c r="V543" s="43">
        <v>0</v>
      </c>
      <c r="W543" s="34">
        <f t="shared" si="315"/>
        <v>0</v>
      </c>
      <c r="X543" s="36">
        <f t="shared" si="316"/>
        <v>5966.7686789999998</v>
      </c>
      <c r="Y543" s="36">
        <f t="shared" si="317"/>
        <v>6000</v>
      </c>
      <c r="Z543" s="29">
        <f t="shared" si="330"/>
        <v>7200</v>
      </c>
      <c r="AA543" s="40">
        <v>35</v>
      </c>
      <c r="AB543" s="28">
        <f t="shared" si="285"/>
        <v>18.399999999999999</v>
      </c>
      <c r="AC543" s="34"/>
      <c r="AD543" s="34">
        <f t="shared" si="264"/>
        <v>644</v>
      </c>
      <c r="AE543" s="43">
        <v>0.27100000000000002</v>
      </c>
      <c r="AF543" s="34">
        <f t="shared" si="265"/>
        <v>174.524</v>
      </c>
      <c r="AG543" s="43">
        <v>0</v>
      </c>
      <c r="AH543" s="34">
        <f t="shared" si="266"/>
        <v>0</v>
      </c>
      <c r="AI543" s="34">
        <f t="shared" si="267"/>
        <v>818.524</v>
      </c>
      <c r="AJ543" s="34">
        <v>0</v>
      </c>
      <c r="AK543" s="42">
        <v>0.03</v>
      </c>
      <c r="AL543" s="34">
        <f t="shared" si="318"/>
        <v>24.555720000000001</v>
      </c>
      <c r="AM543" s="34">
        <f t="shared" si="269"/>
        <v>843.07971999999995</v>
      </c>
      <c r="AN543" s="43">
        <v>0</v>
      </c>
      <c r="AO543" s="34">
        <f t="shared" si="270"/>
        <v>0</v>
      </c>
      <c r="AP543" s="34">
        <f t="shared" si="271"/>
        <v>843.07971999999995</v>
      </c>
      <c r="AQ543" s="34">
        <f t="shared" si="272"/>
        <v>800</v>
      </c>
      <c r="AR543" s="30" t="s">
        <v>59</v>
      </c>
      <c r="AS543" s="23" t="s">
        <v>54</v>
      </c>
      <c r="AT543" s="28">
        <f t="shared" si="319"/>
        <v>289.78750000000002</v>
      </c>
      <c r="AU543" s="34"/>
      <c r="AV543" s="28">
        <f t="shared" si="320"/>
        <v>676.17083333333335</v>
      </c>
      <c r="AW543" s="42">
        <v>0.25</v>
      </c>
      <c r="AX543" s="34">
        <f t="shared" si="331"/>
        <v>169.04270833333334</v>
      </c>
      <c r="AY543" s="43">
        <v>0</v>
      </c>
      <c r="AZ543" s="34">
        <f t="shared" si="332"/>
        <v>0</v>
      </c>
      <c r="BA543" s="34">
        <f t="shared" si="333"/>
        <v>845.21354166666674</v>
      </c>
      <c r="BB543" s="34">
        <v>0</v>
      </c>
      <c r="BC543" s="43">
        <v>0.03</v>
      </c>
      <c r="BD543" s="34">
        <f t="shared" si="334"/>
        <v>25.356406250000003</v>
      </c>
      <c r="BE543" s="34">
        <f t="shared" si="335"/>
        <v>870.56994791666671</v>
      </c>
      <c r="BF543" s="43">
        <v>0</v>
      </c>
      <c r="BG543" s="34">
        <f t="shared" si="336"/>
        <v>0</v>
      </c>
      <c r="BH543" s="34">
        <f t="shared" si="337"/>
        <v>870.56994791666671</v>
      </c>
      <c r="BI543" s="120">
        <f t="shared" si="338"/>
        <v>900</v>
      </c>
      <c r="BJ543" s="28">
        <f t="shared" si="339"/>
        <v>960</v>
      </c>
    </row>
    <row r="544" spans="1:62" s="46" customFormat="1" ht="25.5" x14ac:dyDescent="0.25">
      <c r="A544" s="103">
        <v>526</v>
      </c>
      <c r="B544" s="51" t="s">
        <v>322</v>
      </c>
      <c r="C544" s="21" t="s">
        <v>183</v>
      </c>
      <c r="D544" s="21" t="s">
        <v>88</v>
      </c>
      <c r="E544" s="22">
        <v>13</v>
      </c>
      <c r="F544" s="40">
        <v>16</v>
      </c>
      <c r="G544" s="47">
        <f>E544+F544</f>
        <v>29</v>
      </c>
      <c r="H544" s="50">
        <f>E544</f>
        <v>13</v>
      </c>
      <c r="I544" s="28">
        <f t="shared" si="276"/>
        <v>289.78750000000002</v>
      </c>
      <c r="J544" s="28">
        <f>E544*I544</f>
        <v>3767.2375000000002</v>
      </c>
      <c r="K544" s="41">
        <v>15</v>
      </c>
      <c r="L544" s="34">
        <f>J544/K544</f>
        <v>251.14916666666667</v>
      </c>
      <c r="M544" s="28">
        <v>1303.5733333333333</v>
      </c>
      <c r="N544" s="42">
        <v>0.25</v>
      </c>
      <c r="O544" s="34">
        <f>(L544+M544)*N544</f>
        <v>388.68062499999996</v>
      </c>
      <c r="P544" s="42">
        <v>1.54</v>
      </c>
      <c r="Q544" s="34">
        <f>(L544+M544)*P544</f>
        <v>2394.2726499999999</v>
      </c>
      <c r="R544" s="34">
        <f>L544+M544+O544+Q544</f>
        <v>4337.6757749999997</v>
      </c>
      <c r="S544" s="42">
        <v>0.03</v>
      </c>
      <c r="T544" s="34">
        <f>R544*S544</f>
        <v>130.13027324999999</v>
      </c>
      <c r="U544" s="34">
        <f>R544+T544</f>
        <v>4467.8060482499995</v>
      </c>
      <c r="V544" s="43">
        <v>0</v>
      </c>
      <c r="W544" s="34">
        <v>0</v>
      </c>
      <c r="X544" s="36">
        <f>U544+W544</f>
        <v>4467.8060482499995</v>
      </c>
      <c r="Y544" s="36">
        <f>MROUND(X544,100)</f>
        <v>4500</v>
      </c>
      <c r="Z544" s="29">
        <f t="shared" si="330"/>
        <v>5400</v>
      </c>
      <c r="AA544" s="40">
        <v>16</v>
      </c>
      <c r="AB544" s="28">
        <f t="shared" si="285"/>
        <v>18.399999999999999</v>
      </c>
      <c r="AC544" s="34"/>
      <c r="AD544" s="34">
        <f>AB544*AA544</f>
        <v>294.39999999999998</v>
      </c>
      <c r="AE544" s="43">
        <v>0.27100000000000002</v>
      </c>
      <c r="AF544" s="34">
        <f>AD544*AE544</f>
        <v>79.782399999999996</v>
      </c>
      <c r="AG544" s="43">
        <v>0</v>
      </c>
      <c r="AH544" s="34">
        <f>AD544*AG544</f>
        <v>0</v>
      </c>
      <c r="AI544" s="34">
        <f>AD544+AF544+AH544</f>
        <v>374.18239999999997</v>
      </c>
      <c r="AJ544" s="34">
        <v>0</v>
      </c>
      <c r="AK544" s="42">
        <v>0.03</v>
      </c>
      <c r="AL544" s="34">
        <f>(AI544+AJ544)*AK544</f>
        <v>11.225471999999998</v>
      </c>
      <c r="AM544" s="34">
        <f>AI544+AJ544+AL544</f>
        <v>385.407872</v>
      </c>
      <c r="AN544" s="43">
        <v>0</v>
      </c>
      <c r="AO544" s="34">
        <f>AM544*AN544</f>
        <v>0</v>
      </c>
      <c r="AP544" s="34">
        <f>AM544+AO544</f>
        <v>385.407872</v>
      </c>
      <c r="AQ544" s="34">
        <f>MROUND(AP544,100)</f>
        <v>400</v>
      </c>
      <c r="AR544" s="57"/>
      <c r="AS544" s="40"/>
      <c r="AT544" s="28"/>
      <c r="AU544" s="34"/>
      <c r="AV544" s="28"/>
      <c r="AW544" s="42"/>
      <c r="AX544" s="34"/>
      <c r="AY544" s="43"/>
      <c r="AZ544" s="34"/>
      <c r="BA544" s="34"/>
      <c r="BB544" s="34"/>
      <c r="BC544" s="43"/>
      <c r="BD544" s="34"/>
      <c r="BE544" s="34"/>
      <c r="BF544" s="43"/>
      <c r="BG544" s="34"/>
      <c r="BH544" s="34"/>
      <c r="BI544" s="124"/>
      <c r="BJ544" s="28">
        <f t="shared" si="339"/>
        <v>480</v>
      </c>
    </row>
    <row r="545" spans="1:62" s="46" customFormat="1" ht="15" x14ac:dyDescent="0.25">
      <c r="A545" s="103">
        <v>527</v>
      </c>
      <c r="B545" s="51" t="s">
        <v>257</v>
      </c>
      <c r="C545" s="21" t="s">
        <v>183</v>
      </c>
      <c r="D545" s="21" t="s">
        <v>88</v>
      </c>
      <c r="E545" s="22">
        <v>40</v>
      </c>
      <c r="F545" s="40">
        <v>35</v>
      </c>
      <c r="G545" s="47">
        <f t="shared" si="273"/>
        <v>75</v>
      </c>
      <c r="H545" s="50">
        <f t="shared" si="308"/>
        <v>40</v>
      </c>
      <c r="I545" s="28">
        <f t="shared" si="276"/>
        <v>289.78750000000002</v>
      </c>
      <c r="J545" s="28">
        <f t="shared" si="309"/>
        <v>11591.5</v>
      </c>
      <c r="K545" s="41">
        <v>15</v>
      </c>
      <c r="L545" s="34">
        <f t="shared" si="310"/>
        <v>772.76666666666665</v>
      </c>
      <c r="M545" s="28">
        <v>1303.57</v>
      </c>
      <c r="N545" s="42">
        <v>0.25</v>
      </c>
      <c r="O545" s="34">
        <f t="shared" si="311"/>
        <v>519.08416666666665</v>
      </c>
      <c r="P545" s="42">
        <v>1.54</v>
      </c>
      <c r="Q545" s="34">
        <f t="shared" si="312"/>
        <v>3197.5584666666668</v>
      </c>
      <c r="R545" s="34">
        <f t="shared" si="329"/>
        <v>5792.9793</v>
      </c>
      <c r="S545" s="42">
        <v>0.03</v>
      </c>
      <c r="T545" s="34">
        <f t="shared" si="313"/>
        <v>173.789379</v>
      </c>
      <c r="U545" s="34">
        <f t="shared" si="314"/>
        <v>5966.7686789999998</v>
      </c>
      <c r="V545" s="43">
        <v>0</v>
      </c>
      <c r="W545" s="34">
        <f t="shared" si="315"/>
        <v>0</v>
      </c>
      <c r="X545" s="36">
        <f t="shared" si="316"/>
        <v>5966.7686789999998</v>
      </c>
      <c r="Y545" s="36">
        <f t="shared" si="317"/>
        <v>6000</v>
      </c>
      <c r="Z545" s="29">
        <f t="shared" si="330"/>
        <v>7200</v>
      </c>
      <c r="AA545" s="40">
        <v>35</v>
      </c>
      <c r="AB545" s="28">
        <f t="shared" si="285"/>
        <v>18.399999999999999</v>
      </c>
      <c r="AC545" s="34"/>
      <c r="AD545" s="34">
        <f t="shared" si="264"/>
        <v>644</v>
      </c>
      <c r="AE545" s="43">
        <v>0.27100000000000002</v>
      </c>
      <c r="AF545" s="34">
        <f t="shared" si="265"/>
        <v>174.524</v>
      </c>
      <c r="AG545" s="43">
        <v>0</v>
      </c>
      <c r="AH545" s="34">
        <f t="shared" si="266"/>
        <v>0</v>
      </c>
      <c r="AI545" s="34">
        <f t="shared" si="267"/>
        <v>818.524</v>
      </c>
      <c r="AJ545" s="34">
        <v>0</v>
      </c>
      <c r="AK545" s="42">
        <v>0.03</v>
      </c>
      <c r="AL545" s="34">
        <f t="shared" si="318"/>
        <v>24.555720000000001</v>
      </c>
      <c r="AM545" s="34">
        <f t="shared" si="269"/>
        <v>843.07971999999995</v>
      </c>
      <c r="AN545" s="43">
        <v>0</v>
      </c>
      <c r="AO545" s="34">
        <f t="shared" si="270"/>
        <v>0</v>
      </c>
      <c r="AP545" s="34">
        <f t="shared" si="271"/>
        <v>843.07971999999995</v>
      </c>
      <c r="AQ545" s="34">
        <f t="shared" si="272"/>
        <v>800</v>
      </c>
      <c r="AR545" s="30" t="s">
        <v>59</v>
      </c>
      <c r="AS545" s="23" t="s">
        <v>54</v>
      </c>
      <c r="AT545" s="28">
        <f t="shared" si="319"/>
        <v>289.78750000000002</v>
      </c>
      <c r="AU545" s="34"/>
      <c r="AV545" s="28">
        <f t="shared" si="320"/>
        <v>676.17083333333335</v>
      </c>
      <c r="AW545" s="42">
        <v>0.25</v>
      </c>
      <c r="AX545" s="34">
        <f t="shared" si="331"/>
        <v>169.04270833333334</v>
      </c>
      <c r="AY545" s="43">
        <v>0</v>
      </c>
      <c r="AZ545" s="34">
        <f t="shared" si="332"/>
        <v>0</v>
      </c>
      <c r="BA545" s="34">
        <f t="shared" si="333"/>
        <v>845.21354166666674</v>
      </c>
      <c r="BB545" s="34">
        <v>0</v>
      </c>
      <c r="BC545" s="43">
        <v>0.03</v>
      </c>
      <c r="BD545" s="34">
        <f t="shared" si="334"/>
        <v>25.356406250000003</v>
      </c>
      <c r="BE545" s="34">
        <f t="shared" si="335"/>
        <v>870.56994791666671</v>
      </c>
      <c r="BF545" s="43">
        <v>0</v>
      </c>
      <c r="BG545" s="34">
        <f t="shared" si="336"/>
        <v>0</v>
      </c>
      <c r="BH545" s="34">
        <f t="shared" si="337"/>
        <v>870.56994791666671</v>
      </c>
      <c r="BI545" s="120">
        <f t="shared" si="338"/>
        <v>900</v>
      </c>
      <c r="BJ545" s="28">
        <f t="shared" si="339"/>
        <v>960</v>
      </c>
    </row>
    <row r="546" spans="1:62" s="46" customFormat="1" ht="15" x14ac:dyDescent="0.25">
      <c r="A546" s="103">
        <v>528</v>
      </c>
      <c r="B546" s="51" t="s">
        <v>258</v>
      </c>
      <c r="C546" s="21" t="s">
        <v>183</v>
      </c>
      <c r="D546" s="21" t="s">
        <v>88</v>
      </c>
      <c r="E546" s="22">
        <v>34</v>
      </c>
      <c r="F546" s="40">
        <v>46</v>
      </c>
      <c r="G546" s="47">
        <f t="shared" si="273"/>
        <v>80</v>
      </c>
      <c r="H546" s="50">
        <f t="shared" si="308"/>
        <v>34</v>
      </c>
      <c r="I546" s="28">
        <f t="shared" si="276"/>
        <v>289.78750000000002</v>
      </c>
      <c r="J546" s="28">
        <f t="shared" si="309"/>
        <v>9852.7750000000015</v>
      </c>
      <c r="K546" s="41">
        <v>15</v>
      </c>
      <c r="L546" s="34">
        <f t="shared" si="310"/>
        <v>656.8516666666668</v>
      </c>
      <c r="M546" s="28">
        <v>1303.57</v>
      </c>
      <c r="N546" s="42">
        <v>0.25</v>
      </c>
      <c r="O546" s="34">
        <f t="shared" si="311"/>
        <v>490.10541666666666</v>
      </c>
      <c r="P546" s="42">
        <v>1.54</v>
      </c>
      <c r="Q546" s="34">
        <f t="shared" si="312"/>
        <v>3019.0493666666666</v>
      </c>
      <c r="R546" s="34">
        <f t="shared" si="329"/>
        <v>5469.5764500000005</v>
      </c>
      <c r="S546" s="42">
        <v>0.03</v>
      </c>
      <c r="T546" s="34">
        <f t="shared" si="313"/>
        <v>164.08729350000002</v>
      </c>
      <c r="U546" s="34">
        <f t="shared" si="314"/>
        <v>5633.6637435000002</v>
      </c>
      <c r="V546" s="43">
        <v>0</v>
      </c>
      <c r="W546" s="34">
        <f t="shared" si="315"/>
        <v>0</v>
      </c>
      <c r="X546" s="36">
        <f t="shared" si="316"/>
        <v>5633.6637435000002</v>
      </c>
      <c r="Y546" s="36">
        <f t="shared" si="317"/>
        <v>5600</v>
      </c>
      <c r="Z546" s="29">
        <f t="shared" si="330"/>
        <v>6720</v>
      </c>
      <c r="AA546" s="40">
        <v>46</v>
      </c>
      <c r="AB546" s="28">
        <f t="shared" si="285"/>
        <v>18.399999999999999</v>
      </c>
      <c r="AC546" s="34"/>
      <c r="AD546" s="34">
        <f t="shared" si="264"/>
        <v>846.4</v>
      </c>
      <c r="AE546" s="43">
        <v>0.27100000000000002</v>
      </c>
      <c r="AF546" s="34">
        <f t="shared" si="265"/>
        <v>229.37440000000001</v>
      </c>
      <c r="AG546" s="43">
        <v>0</v>
      </c>
      <c r="AH546" s="34">
        <f t="shared" si="266"/>
        <v>0</v>
      </c>
      <c r="AI546" s="34">
        <f t="shared" si="267"/>
        <v>1075.7744</v>
      </c>
      <c r="AJ546" s="34">
        <v>0</v>
      </c>
      <c r="AK546" s="42">
        <v>0.03</v>
      </c>
      <c r="AL546" s="34">
        <f t="shared" si="318"/>
        <v>32.273232</v>
      </c>
      <c r="AM546" s="34">
        <f t="shared" si="269"/>
        <v>1108.047632</v>
      </c>
      <c r="AN546" s="43">
        <v>0</v>
      </c>
      <c r="AO546" s="34">
        <f t="shared" si="270"/>
        <v>0</v>
      </c>
      <c r="AP546" s="34">
        <f t="shared" si="271"/>
        <v>1108.047632</v>
      </c>
      <c r="AQ546" s="34">
        <f t="shared" si="272"/>
        <v>1100</v>
      </c>
      <c r="AR546" s="30" t="s">
        <v>59</v>
      </c>
      <c r="AS546" s="23" t="s">
        <v>259</v>
      </c>
      <c r="AT546" s="28">
        <f t="shared" si="319"/>
        <v>289.78750000000002</v>
      </c>
      <c r="AU546" s="34"/>
      <c r="AV546" s="28">
        <f t="shared" si="320"/>
        <v>888.68166666666673</v>
      </c>
      <c r="AW546" s="42">
        <v>0.25</v>
      </c>
      <c r="AX546" s="34">
        <f t="shared" si="331"/>
        <v>222.17041666666668</v>
      </c>
      <c r="AY546" s="43">
        <v>0</v>
      </c>
      <c r="AZ546" s="34">
        <f t="shared" si="332"/>
        <v>0</v>
      </c>
      <c r="BA546" s="34">
        <f t="shared" si="333"/>
        <v>1110.8520833333334</v>
      </c>
      <c r="BB546" s="34">
        <v>0</v>
      </c>
      <c r="BC546" s="43">
        <v>0.03</v>
      </c>
      <c r="BD546" s="34">
        <f t="shared" si="334"/>
        <v>33.325562500000004</v>
      </c>
      <c r="BE546" s="34">
        <f t="shared" si="335"/>
        <v>1144.1776458333334</v>
      </c>
      <c r="BF546" s="43">
        <v>0</v>
      </c>
      <c r="BG546" s="34">
        <f t="shared" si="336"/>
        <v>0</v>
      </c>
      <c r="BH546" s="34">
        <f t="shared" si="337"/>
        <v>1144.1776458333334</v>
      </c>
      <c r="BI546" s="120">
        <f t="shared" si="338"/>
        <v>1100</v>
      </c>
      <c r="BJ546" s="28">
        <f t="shared" si="339"/>
        <v>1320</v>
      </c>
    </row>
    <row r="547" spans="1:62" s="46" customFormat="1" ht="15" x14ac:dyDescent="0.25">
      <c r="A547" s="103">
        <v>529</v>
      </c>
      <c r="B547" s="51" t="s">
        <v>260</v>
      </c>
      <c r="C547" s="21" t="s">
        <v>183</v>
      </c>
      <c r="D547" s="21" t="s">
        <v>88</v>
      </c>
      <c r="E547" s="22">
        <v>30</v>
      </c>
      <c r="F547" s="40">
        <v>21</v>
      </c>
      <c r="G547" s="47">
        <f t="shared" si="273"/>
        <v>51</v>
      </c>
      <c r="H547" s="50">
        <f t="shared" si="308"/>
        <v>30</v>
      </c>
      <c r="I547" s="28">
        <f t="shared" si="276"/>
        <v>289.78750000000002</v>
      </c>
      <c r="J547" s="28">
        <f t="shared" si="309"/>
        <v>8693.625</v>
      </c>
      <c r="K547" s="41">
        <v>15</v>
      </c>
      <c r="L547" s="34">
        <f t="shared" si="310"/>
        <v>579.57500000000005</v>
      </c>
      <c r="M547" s="28">
        <v>1303.57</v>
      </c>
      <c r="N547" s="42">
        <v>0.25</v>
      </c>
      <c r="O547" s="34">
        <f t="shared" si="311"/>
        <v>470.78625</v>
      </c>
      <c r="P547" s="42">
        <v>1.54</v>
      </c>
      <c r="Q547" s="34">
        <f t="shared" si="312"/>
        <v>2900.0432999999998</v>
      </c>
      <c r="R547" s="34">
        <f t="shared" si="329"/>
        <v>5253.9745499999999</v>
      </c>
      <c r="S547" s="42">
        <v>0.03</v>
      </c>
      <c r="T547" s="34">
        <f t="shared" si="313"/>
        <v>157.6192365</v>
      </c>
      <c r="U547" s="34">
        <f t="shared" si="314"/>
        <v>5411.5937864999996</v>
      </c>
      <c r="V547" s="43">
        <v>0</v>
      </c>
      <c r="W547" s="34">
        <f t="shared" si="315"/>
        <v>0</v>
      </c>
      <c r="X547" s="36">
        <f t="shared" si="316"/>
        <v>5411.5937864999996</v>
      </c>
      <c r="Y547" s="36">
        <f t="shared" si="317"/>
        <v>5400</v>
      </c>
      <c r="Z547" s="29">
        <f t="shared" si="330"/>
        <v>6480</v>
      </c>
      <c r="AA547" s="40">
        <v>21</v>
      </c>
      <c r="AB547" s="28">
        <f t="shared" si="285"/>
        <v>18.399999999999999</v>
      </c>
      <c r="AC547" s="34"/>
      <c r="AD547" s="34">
        <f t="shared" si="264"/>
        <v>386.4</v>
      </c>
      <c r="AE547" s="43">
        <v>0.27100000000000002</v>
      </c>
      <c r="AF547" s="34">
        <f t="shared" si="265"/>
        <v>104.7144</v>
      </c>
      <c r="AG547" s="43">
        <v>0</v>
      </c>
      <c r="AH547" s="34">
        <f t="shared" si="266"/>
        <v>0</v>
      </c>
      <c r="AI547" s="34">
        <f t="shared" si="267"/>
        <v>491.11439999999999</v>
      </c>
      <c r="AJ547" s="34">
        <v>0</v>
      </c>
      <c r="AK547" s="42">
        <v>0.03</v>
      </c>
      <c r="AL547" s="34">
        <f t="shared" si="318"/>
        <v>14.733431999999999</v>
      </c>
      <c r="AM547" s="34">
        <f t="shared" si="269"/>
        <v>505.84783199999998</v>
      </c>
      <c r="AN547" s="43">
        <v>0</v>
      </c>
      <c r="AO547" s="34">
        <f t="shared" si="270"/>
        <v>0</v>
      </c>
      <c r="AP547" s="34">
        <f t="shared" si="271"/>
        <v>505.84783199999998</v>
      </c>
      <c r="AQ547" s="34">
        <f t="shared" si="272"/>
        <v>500</v>
      </c>
      <c r="AR547" s="30" t="s">
        <v>59</v>
      </c>
      <c r="AS547" s="23" t="s">
        <v>41</v>
      </c>
      <c r="AT547" s="28">
        <f t="shared" si="319"/>
        <v>289.78750000000002</v>
      </c>
      <c r="AU547" s="34"/>
      <c r="AV547" s="28">
        <f t="shared" si="320"/>
        <v>405.70250000000004</v>
      </c>
      <c r="AW547" s="42">
        <v>0.25</v>
      </c>
      <c r="AX547" s="34">
        <f t="shared" si="331"/>
        <v>101.42562500000001</v>
      </c>
      <c r="AY547" s="43">
        <v>0</v>
      </c>
      <c r="AZ547" s="34">
        <f t="shared" si="332"/>
        <v>0</v>
      </c>
      <c r="BA547" s="34">
        <f t="shared" si="333"/>
        <v>507.12812500000007</v>
      </c>
      <c r="BB547" s="34">
        <v>0</v>
      </c>
      <c r="BC547" s="43">
        <v>0.03</v>
      </c>
      <c r="BD547" s="34">
        <f t="shared" si="334"/>
        <v>15.213843750000002</v>
      </c>
      <c r="BE547" s="34">
        <f t="shared" si="335"/>
        <v>522.34196875000009</v>
      </c>
      <c r="BF547" s="43">
        <v>0</v>
      </c>
      <c r="BG547" s="34">
        <f t="shared" si="336"/>
        <v>0</v>
      </c>
      <c r="BH547" s="34">
        <f t="shared" si="337"/>
        <v>522.34196875000009</v>
      </c>
      <c r="BI547" s="120">
        <f t="shared" si="338"/>
        <v>500</v>
      </c>
      <c r="BJ547" s="28">
        <f t="shared" si="339"/>
        <v>600</v>
      </c>
    </row>
    <row r="548" spans="1:62" s="46" customFormat="1" ht="15" x14ac:dyDescent="0.25">
      <c r="A548" s="103">
        <v>530</v>
      </c>
      <c r="B548" s="51" t="s">
        <v>261</v>
      </c>
      <c r="C548" s="21" t="s">
        <v>183</v>
      </c>
      <c r="D548" s="21" t="s">
        <v>88</v>
      </c>
      <c r="E548" s="22">
        <v>30</v>
      </c>
      <c r="F548" s="40">
        <v>18</v>
      </c>
      <c r="G548" s="47">
        <f t="shared" si="273"/>
        <v>48</v>
      </c>
      <c r="H548" s="50">
        <f t="shared" si="308"/>
        <v>30</v>
      </c>
      <c r="I548" s="28">
        <f t="shared" si="276"/>
        <v>289.78750000000002</v>
      </c>
      <c r="J548" s="28">
        <f t="shared" si="309"/>
        <v>8693.625</v>
      </c>
      <c r="K548" s="41">
        <v>15</v>
      </c>
      <c r="L548" s="34">
        <f t="shared" si="310"/>
        <v>579.57500000000005</v>
      </c>
      <c r="M548" s="28">
        <v>1303.57</v>
      </c>
      <c r="N548" s="42">
        <v>0.25</v>
      </c>
      <c r="O548" s="34">
        <f t="shared" si="311"/>
        <v>470.78625</v>
      </c>
      <c r="P548" s="42">
        <v>1.54</v>
      </c>
      <c r="Q548" s="34">
        <f t="shared" si="312"/>
        <v>2900.0432999999998</v>
      </c>
      <c r="R548" s="34">
        <f t="shared" si="329"/>
        <v>5253.9745499999999</v>
      </c>
      <c r="S548" s="42">
        <v>0.03</v>
      </c>
      <c r="T548" s="34">
        <f t="shared" si="313"/>
        <v>157.6192365</v>
      </c>
      <c r="U548" s="34">
        <f t="shared" si="314"/>
        <v>5411.5937864999996</v>
      </c>
      <c r="V548" s="43">
        <v>0</v>
      </c>
      <c r="W548" s="34">
        <f t="shared" si="315"/>
        <v>0</v>
      </c>
      <c r="X548" s="36">
        <f t="shared" si="316"/>
        <v>5411.5937864999996</v>
      </c>
      <c r="Y548" s="36">
        <f t="shared" si="317"/>
        <v>5400</v>
      </c>
      <c r="Z548" s="29">
        <f t="shared" si="330"/>
        <v>6480</v>
      </c>
      <c r="AA548" s="40">
        <v>18</v>
      </c>
      <c r="AB548" s="28">
        <f t="shared" si="285"/>
        <v>18.399999999999999</v>
      </c>
      <c r="AC548" s="34"/>
      <c r="AD548" s="34">
        <f t="shared" si="264"/>
        <v>331.2</v>
      </c>
      <c r="AE548" s="43">
        <v>0.27100000000000002</v>
      </c>
      <c r="AF548" s="34">
        <f t="shared" si="265"/>
        <v>89.755200000000002</v>
      </c>
      <c r="AG548" s="43">
        <v>0</v>
      </c>
      <c r="AH548" s="34">
        <f t="shared" si="266"/>
        <v>0</v>
      </c>
      <c r="AI548" s="34">
        <f t="shared" si="267"/>
        <v>420.95519999999999</v>
      </c>
      <c r="AJ548" s="34">
        <v>0</v>
      </c>
      <c r="AK548" s="42">
        <v>0.03</v>
      </c>
      <c r="AL548" s="34">
        <f t="shared" si="318"/>
        <v>12.628655999999999</v>
      </c>
      <c r="AM548" s="34">
        <f t="shared" si="269"/>
        <v>433.58385599999997</v>
      </c>
      <c r="AN548" s="43">
        <v>0</v>
      </c>
      <c r="AO548" s="34">
        <f t="shared" si="270"/>
        <v>0</v>
      </c>
      <c r="AP548" s="34">
        <f t="shared" si="271"/>
        <v>433.58385599999997</v>
      </c>
      <c r="AQ548" s="34">
        <f t="shared" si="272"/>
        <v>400</v>
      </c>
      <c r="AR548" s="30" t="s">
        <v>59</v>
      </c>
      <c r="AS548" s="23" t="s">
        <v>40</v>
      </c>
      <c r="AT548" s="28">
        <f t="shared" si="319"/>
        <v>289.78750000000002</v>
      </c>
      <c r="AU548" s="34"/>
      <c r="AV548" s="28">
        <f t="shared" si="320"/>
        <v>347.745</v>
      </c>
      <c r="AW548" s="42">
        <v>0.25</v>
      </c>
      <c r="AX548" s="34">
        <f t="shared" si="331"/>
        <v>86.936250000000001</v>
      </c>
      <c r="AY548" s="43">
        <v>0</v>
      </c>
      <c r="AZ548" s="34">
        <f t="shared" si="332"/>
        <v>0</v>
      </c>
      <c r="BA548" s="34">
        <f t="shared" si="333"/>
        <v>434.68124999999998</v>
      </c>
      <c r="BB548" s="34">
        <v>0</v>
      </c>
      <c r="BC548" s="43">
        <v>0.03</v>
      </c>
      <c r="BD548" s="34">
        <f t="shared" si="334"/>
        <v>13.040437499999999</v>
      </c>
      <c r="BE548" s="34">
        <f t="shared" si="335"/>
        <v>447.72168749999997</v>
      </c>
      <c r="BF548" s="43">
        <v>0</v>
      </c>
      <c r="BG548" s="34">
        <f t="shared" si="336"/>
        <v>0</v>
      </c>
      <c r="BH548" s="34">
        <f t="shared" si="337"/>
        <v>447.72168749999997</v>
      </c>
      <c r="BI548" s="120">
        <f t="shared" si="338"/>
        <v>400</v>
      </c>
      <c r="BJ548" s="28">
        <f t="shared" si="339"/>
        <v>480</v>
      </c>
    </row>
    <row r="549" spans="1:62" s="46" customFormat="1" ht="15" x14ac:dyDescent="0.25">
      <c r="A549" s="103">
        <v>531</v>
      </c>
      <c r="B549" s="51" t="s">
        <v>262</v>
      </c>
      <c r="C549" s="21" t="s">
        <v>183</v>
      </c>
      <c r="D549" s="21" t="s">
        <v>88</v>
      </c>
      <c r="E549" s="22">
        <v>24</v>
      </c>
      <c r="F549" s="40">
        <v>154</v>
      </c>
      <c r="G549" s="47">
        <f t="shared" si="273"/>
        <v>178</v>
      </c>
      <c r="H549" s="50">
        <f t="shared" si="308"/>
        <v>24</v>
      </c>
      <c r="I549" s="28">
        <f t="shared" si="276"/>
        <v>289.78750000000002</v>
      </c>
      <c r="J549" s="28">
        <f t="shared" si="309"/>
        <v>6954.9000000000005</v>
      </c>
      <c r="K549" s="41">
        <v>15</v>
      </c>
      <c r="L549" s="34">
        <f t="shared" si="310"/>
        <v>463.66</v>
      </c>
      <c r="M549" s="28">
        <v>1329.64</v>
      </c>
      <c r="N549" s="42">
        <v>0.25</v>
      </c>
      <c r="O549" s="34">
        <f t="shared" si="311"/>
        <v>448.32500000000005</v>
      </c>
      <c r="P549" s="42">
        <v>1.54</v>
      </c>
      <c r="Q549" s="34">
        <f t="shared" si="312"/>
        <v>2761.6820000000002</v>
      </c>
      <c r="R549" s="34">
        <f t="shared" si="329"/>
        <v>5003.3070000000007</v>
      </c>
      <c r="S549" s="42">
        <v>0.03</v>
      </c>
      <c r="T549" s="34">
        <f t="shared" si="313"/>
        <v>150.09921000000003</v>
      </c>
      <c r="U549" s="34">
        <f t="shared" si="314"/>
        <v>5153.406210000001</v>
      </c>
      <c r="V549" s="43">
        <v>0</v>
      </c>
      <c r="W549" s="34">
        <f t="shared" si="315"/>
        <v>0</v>
      </c>
      <c r="X549" s="36">
        <f t="shared" si="316"/>
        <v>5153.406210000001</v>
      </c>
      <c r="Y549" s="36">
        <f t="shared" si="317"/>
        <v>5200</v>
      </c>
      <c r="Z549" s="29">
        <f t="shared" si="330"/>
        <v>6240</v>
      </c>
      <c r="AA549" s="40">
        <v>154</v>
      </c>
      <c r="AB549" s="28">
        <f t="shared" si="285"/>
        <v>18.399999999999999</v>
      </c>
      <c r="AC549" s="34"/>
      <c r="AD549" s="34">
        <f t="shared" si="264"/>
        <v>2833.6</v>
      </c>
      <c r="AE549" s="43">
        <v>0.27100000000000002</v>
      </c>
      <c r="AF549" s="34">
        <f t="shared" si="265"/>
        <v>767.90560000000005</v>
      </c>
      <c r="AG549" s="43">
        <v>0</v>
      </c>
      <c r="AH549" s="34">
        <f t="shared" si="266"/>
        <v>0</v>
      </c>
      <c r="AI549" s="34">
        <f t="shared" si="267"/>
        <v>3601.5056</v>
      </c>
      <c r="AJ549" s="34">
        <v>0</v>
      </c>
      <c r="AK549" s="42">
        <v>0.03</v>
      </c>
      <c r="AL549" s="34">
        <f t="shared" si="318"/>
        <v>108.04516799999999</v>
      </c>
      <c r="AM549" s="34">
        <f t="shared" si="269"/>
        <v>3709.5507680000001</v>
      </c>
      <c r="AN549" s="43">
        <v>0</v>
      </c>
      <c r="AO549" s="34">
        <f t="shared" si="270"/>
        <v>0</v>
      </c>
      <c r="AP549" s="34">
        <f t="shared" si="271"/>
        <v>3709.5507680000001</v>
      </c>
      <c r="AQ549" s="34">
        <f t="shared" si="272"/>
        <v>3700</v>
      </c>
      <c r="AR549" s="30" t="s">
        <v>59</v>
      </c>
      <c r="AS549" s="23" t="s">
        <v>263</v>
      </c>
      <c r="AT549" s="28">
        <f t="shared" si="319"/>
        <v>289.78750000000002</v>
      </c>
      <c r="AU549" s="34"/>
      <c r="AV549" s="28">
        <f t="shared" si="320"/>
        <v>2975.1516666666666</v>
      </c>
      <c r="AW549" s="42">
        <v>0.25</v>
      </c>
      <c r="AX549" s="34">
        <f t="shared" si="331"/>
        <v>743.78791666666666</v>
      </c>
      <c r="AY549" s="43">
        <v>0</v>
      </c>
      <c r="AZ549" s="34">
        <f t="shared" si="332"/>
        <v>0</v>
      </c>
      <c r="BA549" s="34">
        <f t="shared" si="333"/>
        <v>3718.9395833333333</v>
      </c>
      <c r="BB549" s="34">
        <v>0</v>
      </c>
      <c r="BC549" s="43">
        <v>0.03</v>
      </c>
      <c r="BD549" s="34">
        <f t="shared" si="334"/>
        <v>111.56818749999999</v>
      </c>
      <c r="BE549" s="34">
        <f t="shared" si="335"/>
        <v>3830.5077708333333</v>
      </c>
      <c r="BF549" s="43">
        <v>0</v>
      </c>
      <c r="BG549" s="34">
        <f t="shared" si="336"/>
        <v>0</v>
      </c>
      <c r="BH549" s="34">
        <f t="shared" si="337"/>
        <v>3830.5077708333333</v>
      </c>
      <c r="BI549" s="120">
        <f t="shared" si="338"/>
        <v>3800</v>
      </c>
      <c r="BJ549" s="28">
        <f t="shared" si="339"/>
        <v>4440</v>
      </c>
    </row>
    <row r="550" spans="1:62" s="46" customFormat="1" ht="15" x14ac:dyDescent="0.25">
      <c r="A550" s="103">
        <v>532</v>
      </c>
      <c r="B550" s="51" t="s">
        <v>403</v>
      </c>
      <c r="C550" s="21" t="s">
        <v>183</v>
      </c>
      <c r="D550" s="21" t="s">
        <v>88</v>
      </c>
      <c r="E550" s="66">
        <v>20</v>
      </c>
      <c r="F550" s="40">
        <v>21</v>
      </c>
      <c r="G550" s="47">
        <f>E550+F550</f>
        <v>41</v>
      </c>
      <c r="H550" s="50">
        <f>E550</f>
        <v>20</v>
      </c>
      <c r="I550" s="28">
        <f t="shared" si="276"/>
        <v>289.78750000000002</v>
      </c>
      <c r="J550" s="28">
        <f>E550*I550</f>
        <v>5795.75</v>
      </c>
      <c r="K550" s="41">
        <v>15</v>
      </c>
      <c r="L550" s="34">
        <f>J550/K550</f>
        <v>386.38333333333333</v>
      </c>
      <c r="M550" s="28">
        <v>1303.5733333333333</v>
      </c>
      <c r="N550" s="42">
        <v>0.25</v>
      </c>
      <c r="O550" s="34">
        <f>(L550+M550)*N550</f>
        <v>422.48916666666662</v>
      </c>
      <c r="P550" s="42">
        <v>1.54</v>
      </c>
      <c r="Q550" s="34">
        <f>(L550+M550)*P550</f>
        <v>2602.5332666666663</v>
      </c>
      <c r="R550" s="34">
        <f>L550+M550+O550+Q550</f>
        <v>4714.9790999999996</v>
      </c>
      <c r="S550" s="42">
        <v>0.03</v>
      </c>
      <c r="T550" s="34">
        <f>R550*S550</f>
        <v>141.44937299999998</v>
      </c>
      <c r="U550" s="34">
        <f>R550+T550</f>
        <v>4856.4284729999999</v>
      </c>
      <c r="V550" s="43">
        <v>0</v>
      </c>
      <c r="W550" s="34">
        <v>0</v>
      </c>
      <c r="X550" s="36">
        <f>U550+W550</f>
        <v>4856.4284729999999</v>
      </c>
      <c r="Y550" s="36">
        <f>MROUND(X550,100)</f>
        <v>4900</v>
      </c>
      <c r="Z550" s="29">
        <f t="shared" si="330"/>
        <v>5880</v>
      </c>
      <c r="AA550" s="40">
        <v>21</v>
      </c>
      <c r="AB550" s="28">
        <f t="shared" si="285"/>
        <v>18.399999999999999</v>
      </c>
      <c r="AC550" s="34"/>
      <c r="AD550" s="34">
        <f>AB550*AA550</f>
        <v>386.4</v>
      </c>
      <c r="AE550" s="43">
        <v>0.27100000000000002</v>
      </c>
      <c r="AF550" s="34">
        <f>AD550*AE550</f>
        <v>104.7144</v>
      </c>
      <c r="AG550" s="43">
        <v>0</v>
      </c>
      <c r="AH550" s="34">
        <f>AD550*AG550</f>
        <v>0</v>
      </c>
      <c r="AI550" s="34">
        <f>AD550+AF550+AH550</f>
        <v>491.11439999999999</v>
      </c>
      <c r="AJ550" s="34">
        <v>0</v>
      </c>
      <c r="AK550" s="42">
        <v>0.03</v>
      </c>
      <c r="AL550" s="34">
        <f>(AI550+AJ550)*AK550</f>
        <v>14.733431999999999</v>
      </c>
      <c r="AM550" s="34">
        <f>AI550+AJ550+AL550</f>
        <v>505.84783199999998</v>
      </c>
      <c r="AN550" s="43">
        <v>0</v>
      </c>
      <c r="AO550" s="34">
        <f>AM550*AN550</f>
        <v>0</v>
      </c>
      <c r="AP550" s="34">
        <f>AM550+AO550</f>
        <v>505.84783199999998</v>
      </c>
      <c r="AQ550" s="34">
        <f>MROUND(AP550,100)</f>
        <v>500</v>
      </c>
      <c r="AR550" s="57"/>
      <c r="AS550" s="40"/>
      <c r="AT550" s="28"/>
      <c r="AU550" s="34"/>
      <c r="AV550" s="28"/>
      <c r="AW550" s="42"/>
      <c r="AX550" s="34"/>
      <c r="AY550" s="43"/>
      <c r="AZ550" s="34"/>
      <c r="BA550" s="34"/>
      <c r="BB550" s="34"/>
      <c r="BC550" s="43"/>
      <c r="BD550" s="34"/>
      <c r="BE550" s="34"/>
      <c r="BF550" s="43"/>
      <c r="BG550" s="34"/>
      <c r="BH550" s="34"/>
      <c r="BI550" s="120"/>
      <c r="BJ550" s="28">
        <f t="shared" si="339"/>
        <v>600</v>
      </c>
    </row>
    <row r="551" spans="1:62" s="46" customFormat="1" ht="15" x14ac:dyDescent="0.25">
      <c r="A551" s="103">
        <v>533</v>
      </c>
      <c r="B551" s="51" t="s">
        <v>360</v>
      </c>
      <c r="C551" s="21" t="s">
        <v>183</v>
      </c>
      <c r="D551" s="21" t="s">
        <v>88</v>
      </c>
      <c r="E551" s="22">
        <v>24</v>
      </c>
      <c r="F551" s="40">
        <v>28</v>
      </c>
      <c r="G551" s="47">
        <f t="shared" ref="G551:G557" si="340">E551+F551</f>
        <v>52</v>
      </c>
      <c r="H551" s="50">
        <v>24</v>
      </c>
      <c r="I551" s="28">
        <f t="shared" si="276"/>
        <v>289.78750000000002</v>
      </c>
      <c r="J551" s="28">
        <f t="shared" ref="J551:J557" si="341">E551*I551</f>
        <v>6954.9000000000005</v>
      </c>
      <c r="K551" s="41">
        <v>15</v>
      </c>
      <c r="L551" s="34">
        <f t="shared" ref="L551:L557" si="342">J551/K551</f>
        <v>463.66</v>
      </c>
      <c r="M551" s="28">
        <v>1303.57</v>
      </c>
      <c r="N551" s="42">
        <v>0.25</v>
      </c>
      <c r="O551" s="34">
        <f t="shared" ref="O551:O557" si="343">(L551+M551)*N551</f>
        <v>441.8075</v>
      </c>
      <c r="P551" s="42">
        <v>1.54</v>
      </c>
      <c r="Q551" s="34">
        <f t="shared" ref="Q551:Q557" si="344">(L551+M551)*P551</f>
        <v>2721.5342000000001</v>
      </c>
      <c r="R551" s="34">
        <f t="shared" ref="R551:R557" si="345">L551+M551+O551+Q551</f>
        <v>4930.5717000000004</v>
      </c>
      <c r="S551" s="42">
        <v>0.03</v>
      </c>
      <c r="T551" s="34">
        <f t="shared" ref="T551:T557" si="346">R551*S551</f>
        <v>147.91715100000002</v>
      </c>
      <c r="U551" s="34">
        <f t="shared" ref="U551:U557" si="347">R551+T551</f>
        <v>5078.4888510000001</v>
      </c>
      <c r="V551" s="43">
        <v>0</v>
      </c>
      <c r="W551" s="34">
        <f t="shared" ref="W551:W557" si="348">U551*V551</f>
        <v>0</v>
      </c>
      <c r="X551" s="36">
        <f t="shared" ref="X551:X557" si="349">U551+W551</f>
        <v>5078.4888510000001</v>
      </c>
      <c r="Y551" s="36">
        <f t="shared" ref="Y551:Y557" si="350">MROUND(X551,100)</f>
        <v>5100</v>
      </c>
      <c r="Z551" s="29">
        <f t="shared" si="330"/>
        <v>6120</v>
      </c>
      <c r="AA551" s="40">
        <v>28</v>
      </c>
      <c r="AB551" s="28">
        <f t="shared" si="285"/>
        <v>18.399999999999999</v>
      </c>
      <c r="AC551" s="34"/>
      <c r="AD551" s="34">
        <f t="shared" ref="AD551:AD557" si="351">AB551*AA551</f>
        <v>515.19999999999993</v>
      </c>
      <c r="AE551" s="43">
        <v>0.27100000000000002</v>
      </c>
      <c r="AF551" s="34">
        <f t="shared" ref="AF551:AF557" si="352">AD551*AE551</f>
        <v>139.61919999999998</v>
      </c>
      <c r="AG551" s="43">
        <v>0</v>
      </c>
      <c r="AH551" s="34">
        <f t="shared" ref="AH551:AH557" si="353">AD551*AG551</f>
        <v>0</v>
      </c>
      <c r="AI551" s="34">
        <f t="shared" ref="AI551:AI557" si="354">AD551+AF551+AH551</f>
        <v>654.81919999999991</v>
      </c>
      <c r="AJ551" s="34">
        <v>0</v>
      </c>
      <c r="AK551" s="42">
        <v>0.03</v>
      </c>
      <c r="AL551" s="34">
        <f t="shared" ref="AL551:AL557" si="355">(AI551+AJ551)*AK551</f>
        <v>19.644575999999997</v>
      </c>
      <c r="AM551" s="34">
        <f t="shared" ref="AM551:AM557" si="356">AI551+AJ551+AL551</f>
        <v>674.46377599999994</v>
      </c>
      <c r="AN551" s="43">
        <v>0</v>
      </c>
      <c r="AO551" s="34">
        <f t="shared" ref="AO551:AO557" si="357">AM551*AN551</f>
        <v>0</v>
      </c>
      <c r="AP551" s="34">
        <f t="shared" ref="AP551:AP557" si="358">AM551+AO551</f>
        <v>674.46377599999994</v>
      </c>
      <c r="AQ551" s="34">
        <f t="shared" ref="AQ551:AQ557" si="359">MROUND(AP551,100)</f>
        <v>700</v>
      </c>
      <c r="AR551" s="30"/>
      <c r="AS551" s="40">
        <v>28</v>
      </c>
      <c r="AT551" s="28">
        <f>(323.2*0.67)+(96.5*2.3*0.33)</f>
        <v>289.78750000000002</v>
      </c>
      <c r="AU551" s="34"/>
      <c r="AV551" s="28">
        <f>(AT551*AS551)/15</f>
        <v>540.93666666666672</v>
      </c>
      <c r="AW551" s="42">
        <v>0.25</v>
      </c>
      <c r="AX551" s="34">
        <f>AV551*AW551</f>
        <v>135.23416666666668</v>
      </c>
      <c r="AY551" s="43">
        <v>0</v>
      </c>
      <c r="AZ551" s="34">
        <f>AV551*AY551</f>
        <v>0</v>
      </c>
      <c r="BA551" s="34">
        <f>AV551+AX551+AZ551</f>
        <v>676.17083333333335</v>
      </c>
      <c r="BB551" s="34">
        <v>0</v>
      </c>
      <c r="BC551" s="43">
        <v>0.03</v>
      </c>
      <c r="BD551" s="34">
        <f>(BA551+BB551)*BC551</f>
        <v>20.285125000000001</v>
      </c>
      <c r="BE551" s="34">
        <f>BA551+BB551+BD551</f>
        <v>696.45595833333334</v>
      </c>
      <c r="BF551" s="43">
        <v>0</v>
      </c>
      <c r="BG551" s="34">
        <f>BE551*BF551</f>
        <v>0</v>
      </c>
      <c r="BH551" s="34">
        <f>BE551+BG551</f>
        <v>696.45595833333334</v>
      </c>
      <c r="BI551" s="120">
        <f>MROUND(BH551,100)</f>
        <v>700</v>
      </c>
      <c r="BJ551" s="28">
        <f t="shared" si="339"/>
        <v>840</v>
      </c>
    </row>
    <row r="552" spans="1:62" s="46" customFormat="1" ht="15" x14ac:dyDescent="0.25">
      <c r="A552" s="103">
        <v>534</v>
      </c>
      <c r="B552" s="51" t="s">
        <v>361</v>
      </c>
      <c r="C552" s="21" t="s">
        <v>183</v>
      </c>
      <c r="D552" s="21" t="s">
        <v>88</v>
      </c>
      <c r="E552" s="22">
        <v>24</v>
      </c>
      <c r="F552" s="40">
        <v>28</v>
      </c>
      <c r="G552" s="47">
        <f t="shared" si="340"/>
        <v>52</v>
      </c>
      <c r="H552" s="50">
        <f t="shared" ref="H552:H557" si="360">E552</f>
        <v>24</v>
      </c>
      <c r="I552" s="28">
        <f t="shared" si="276"/>
        <v>289.78750000000002</v>
      </c>
      <c r="J552" s="28">
        <f t="shared" si="341"/>
        <v>6954.9000000000005</v>
      </c>
      <c r="K552" s="41">
        <v>15</v>
      </c>
      <c r="L552" s="34">
        <f t="shared" si="342"/>
        <v>463.66</v>
      </c>
      <c r="M552" s="28">
        <v>1303.57</v>
      </c>
      <c r="N552" s="42">
        <v>0.25</v>
      </c>
      <c r="O552" s="34">
        <f t="shared" si="343"/>
        <v>441.8075</v>
      </c>
      <c r="P552" s="42">
        <v>1.54</v>
      </c>
      <c r="Q552" s="34">
        <f t="shared" si="344"/>
        <v>2721.5342000000001</v>
      </c>
      <c r="R552" s="34">
        <f t="shared" si="345"/>
        <v>4930.5717000000004</v>
      </c>
      <c r="S552" s="42">
        <v>0.03</v>
      </c>
      <c r="T552" s="34">
        <f t="shared" si="346"/>
        <v>147.91715100000002</v>
      </c>
      <c r="U552" s="34">
        <f t="shared" si="347"/>
        <v>5078.4888510000001</v>
      </c>
      <c r="V552" s="43">
        <v>0</v>
      </c>
      <c r="W552" s="34">
        <f t="shared" si="348"/>
        <v>0</v>
      </c>
      <c r="X552" s="36">
        <f t="shared" si="349"/>
        <v>5078.4888510000001</v>
      </c>
      <c r="Y552" s="36">
        <f t="shared" si="350"/>
        <v>5100</v>
      </c>
      <c r="Z552" s="29">
        <f t="shared" si="330"/>
        <v>6120</v>
      </c>
      <c r="AA552" s="23" t="s">
        <v>47</v>
      </c>
      <c r="AB552" s="28">
        <f t="shared" si="285"/>
        <v>18.399999999999999</v>
      </c>
      <c r="AC552" s="34"/>
      <c r="AD552" s="34">
        <f t="shared" si="351"/>
        <v>515.19999999999993</v>
      </c>
      <c r="AE552" s="43">
        <v>0.27100000000000002</v>
      </c>
      <c r="AF552" s="34">
        <f t="shared" si="352"/>
        <v>139.61919999999998</v>
      </c>
      <c r="AG552" s="43">
        <v>0</v>
      </c>
      <c r="AH552" s="34">
        <f t="shared" si="353"/>
        <v>0</v>
      </c>
      <c r="AI552" s="34">
        <f t="shared" si="354"/>
        <v>654.81919999999991</v>
      </c>
      <c r="AJ552" s="34">
        <v>0</v>
      </c>
      <c r="AK552" s="42">
        <v>0.03</v>
      </c>
      <c r="AL552" s="34">
        <f t="shared" si="355"/>
        <v>19.644575999999997</v>
      </c>
      <c r="AM552" s="34">
        <f t="shared" si="356"/>
        <v>674.46377599999994</v>
      </c>
      <c r="AN552" s="43">
        <v>0</v>
      </c>
      <c r="AO552" s="34">
        <f t="shared" si="357"/>
        <v>0</v>
      </c>
      <c r="AP552" s="34">
        <f t="shared" si="358"/>
        <v>674.46377599999994</v>
      </c>
      <c r="AQ552" s="34">
        <f t="shared" si="359"/>
        <v>700</v>
      </c>
      <c r="AR552" s="30" t="s">
        <v>59</v>
      </c>
      <c r="AS552" s="23" t="s">
        <v>47</v>
      </c>
      <c r="AT552" s="28">
        <f>(323.2*0.67)+(96.5*2.3*0.33)</f>
        <v>289.78750000000002</v>
      </c>
      <c r="AU552" s="34"/>
      <c r="AV552" s="28">
        <f>(AT552*AS552)/15</f>
        <v>540.93666666666672</v>
      </c>
      <c r="AW552" s="42">
        <v>0.25</v>
      </c>
      <c r="AX552" s="34">
        <f>AV552*AW552</f>
        <v>135.23416666666668</v>
      </c>
      <c r="AY552" s="43">
        <v>0</v>
      </c>
      <c r="AZ552" s="34">
        <f>AV552*AY552</f>
        <v>0</v>
      </c>
      <c r="BA552" s="34">
        <f>AV552+AX552+AZ552</f>
        <v>676.17083333333335</v>
      </c>
      <c r="BB552" s="34">
        <v>0</v>
      </c>
      <c r="BC552" s="43">
        <v>0.03</v>
      </c>
      <c r="BD552" s="34">
        <f>(BA552+BB552)*BC552</f>
        <v>20.285125000000001</v>
      </c>
      <c r="BE552" s="34">
        <f>BA552+BB552+BD552</f>
        <v>696.45595833333334</v>
      </c>
      <c r="BF552" s="43">
        <v>0</v>
      </c>
      <c r="BG552" s="34">
        <f>BE552*BF552</f>
        <v>0</v>
      </c>
      <c r="BH552" s="34">
        <f>BE552+BG552</f>
        <v>696.45595833333334</v>
      </c>
      <c r="BI552" s="120">
        <f>MROUND(BH552,100)</f>
        <v>700</v>
      </c>
      <c r="BJ552" s="28">
        <f t="shared" si="339"/>
        <v>840</v>
      </c>
    </row>
    <row r="553" spans="1:62" s="46" customFormat="1" ht="25.5" x14ac:dyDescent="0.25">
      <c r="A553" s="103">
        <v>535</v>
      </c>
      <c r="B553" s="51" t="s">
        <v>362</v>
      </c>
      <c r="C553" s="21" t="s">
        <v>183</v>
      </c>
      <c r="D553" s="21" t="s">
        <v>88</v>
      </c>
      <c r="E553" s="66">
        <v>20</v>
      </c>
      <c r="F553" s="40">
        <v>21</v>
      </c>
      <c r="G553" s="47">
        <f>E553+F553</f>
        <v>41</v>
      </c>
      <c r="H553" s="50">
        <f>E553</f>
        <v>20</v>
      </c>
      <c r="I553" s="28">
        <f t="shared" si="276"/>
        <v>289.78750000000002</v>
      </c>
      <c r="J553" s="28">
        <f>E553*I553</f>
        <v>5795.75</v>
      </c>
      <c r="K553" s="41">
        <v>15</v>
      </c>
      <c r="L553" s="34">
        <f>J553/K553</f>
        <v>386.38333333333333</v>
      </c>
      <c r="M553" s="28">
        <v>1303.5733333333333</v>
      </c>
      <c r="N553" s="42">
        <v>0.25</v>
      </c>
      <c r="O553" s="34">
        <f>(L553+M553)*N553</f>
        <v>422.48916666666662</v>
      </c>
      <c r="P553" s="42">
        <v>1.54</v>
      </c>
      <c r="Q553" s="34">
        <f>(L553+M553)*P553</f>
        <v>2602.5332666666663</v>
      </c>
      <c r="R553" s="34">
        <f>L553+M553+O553+Q553</f>
        <v>4714.9790999999996</v>
      </c>
      <c r="S553" s="42">
        <v>0.03</v>
      </c>
      <c r="T553" s="34">
        <f>R553*S553</f>
        <v>141.44937299999998</v>
      </c>
      <c r="U553" s="34">
        <f>R553+T553</f>
        <v>4856.4284729999999</v>
      </c>
      <c r="V553" s="43">
        <v>0</v>
      </c>
      <c r="W553" s="34">
        <v>0</v>
      </c>
      <c r="X553" s="36">
        <f>U553+W553</f>
        <v>4856.4284729999999</v>
      </c>
      <c r="Y553" s="36">
        <f>MROUND(X553,100)</f>
        <v>4900</v>
      </c>
      <c r="Z553" s="29">
        <f t="shared" si="330"/>
        <v>5880</v>
      </c>
      <c r="AA553" s="40">
        <v>21</v>
      </c>
      <c r="AB553" s="28">
        <f t="shared" si="285"/>
        <v>18.399999999999999</v>
      </c>
      <c r="AC553" s="34"/>
      <c r="AD553" s="34">
        <f>AB553*AA553</f>
        <v>386.4</v>
      </c>
      <c r="AE553" s="43">
        <v>0.27100000000000002</v>
      </c>
      <c r="AF553" s="34">
        <f>AD553*AE553</f>
        <v>104.7144</v>
      </c>
      <c r="AG553" s="43">
        <v>0</v>
      </c>
      <c r="AH553" s="34">
        <f>AD553*AG553</f>
        <v>0</v>
      </c>
      <c r="AI553" s="34">
        <f>AD553+AF553+AH553</f>
        <v>491.11439999999999</v>
      </c>
      <c r="AJ553" s="34">
        <v>0</v>
      </c>
      <c r="AK553" s="42">
        <v>0.03</v>
      </c>
      <c r="AL553" s="34">
        <f>(AI553+AJ553)*AK553</f>
        <v>14.733431999999999</v>
      </c>
      <c r="AM553" s="34">
        <f>AI553+AJ553+AL553</f>
        <v>505.84783199999998</v>
      </c>
      <c r="AN553" s="43">
        <v>0</v>
      </c>
      <c r="AO553" s="34">
        <f>AM553*AN553</f>
        <v>0</v>
      </c>
      <c r="AP553" s="34">
        <f>AM553+AO553</f>
        <v>505.84783199999998</v>
      </c>
      <c r="AQ553" s="34">
        <f>MROUND(AP553,100)</f>
        <v>500</v>
      </c>
      <c r="AR553" s="57"/>
      <c r="AS553" s="40"/>
      <c r="AT553" s="28">
        <f>(323.2*0.67)+(96.5*2.3*0.33)</f>
        <v>289.78750000000002</v>
      </c>
      <c r="AU553" s="34"/>
      <c r="AV553" s="28">
        <f>(AT553*AS553)/15</f>
        <v>0</v>
      </c>
      <c r="AW553" s="42">
        <v>0.25</v>
      </c>
      <c r="AX553" s="34">
        <f>AV553*AW553</f>
        <v>0</v>
      </c>
      <c r="AY553" s="43">
        <v>0</v>
      </c>
      <c r="AZ553" s="34">
        <f>AV553*AY553</f>
        <v>0</v>
      </c>
      <c r="BA553" s="34">
        <f>AV553+AX553+AZ553</f>
        <v>0</v>
      </c>
      <c r="BB553" s="34">
        <v>0</v>
      </c>
      <c r="BC553" s="43">
        <v>0.03</v>
      </c>
      <c r="BD553" s="34">
        <f>(BA553+BB553)*BC553</f>
        <v>0</v>
      </c>
      <c r="BE553" s="34">
        <f>BA553+BB553+BD553</f>
        <v>0</v>
      </c>
      <c r="BF553" s="43">
        <v>0</v>
      </c>
      <c r="BG553" s="34">
        <f>BE553*BF553</f>
        <v>0</v>
      </c>
      <c r="BH553" s="34">
        <f>BE553+BG553</f>
        <v>0</v>
      </c>
      <c r="BI553" s="120"/>
      <c r="BJ553" s="28">
        <f t="shared" si="339"/>
        <v>600</v>
      </c>
    </row>
    <row r="554" spans="1:62" s="46" customFormat="1" ht="15" x14ac:dyDescent="0.25">
      <c r="A554" s="103">
        <v>536</v>
      </c>
      <c r="B554" s="51" t="s">
        <v>274</v>
      </c>
      <c r="C554" s="21" t="s">
        <v>183</v>
      </c>
      <c r="D554" s="21" t="s">
        <v>88</v>
      </c>
      <c r="E554" s="22">
        <v>24</v>
      </c>
      <c r="F554" s="40">
        <v>28</v>
      </c>
      <c r="G554" s="47">
        <f t="shared" si="340"/>
        <v>52</v>
      </c>
      <c r="H554" s="50">
        <f t="shared" si="360"/>
        <v>24</v>
      </c>
      <c r="I554" s="28">
        <f t="shared" si="276"/>
        <v>289.78750000000002</v>
      </c>
      <c r="J554" s="28">
        <f t="shared" si="341"/>
        <v>6954.9000000000005</v>
      </c>
      <c r="K554" s="41">
        <v>15</v>
      </c>
      <c r="L554" s="34">
        <f t="shared" si="342"/>
        <v>463.66</v>
      </c>
      <c r="M554" s="28">
        <v>1303.57</v>
      </c>
      <c r="N554" s="42">
        <v>0.25</v>
      </c>
      <c r="O554" s="34">
        <f t="shared" si="343"/>
        <v>441.8075</v>
      </c>
      <c r="P554" s="42">
        <v>1.54</v>
      </c>
      <c r="Q554" s="34">
        <f t="shared" si="344"/>
        <v>2721.5342000000001</v>
      </c>
      <c r="R554" s="34">
        <f t="shared" si="345"/>
        <v>4930.5717000000004</v>
      </c>
      <c r="S554" s="42">
        <v>0.03</v>
      </c>
      <c r="T554" s="34">
        <f t="shared" si="346"/>
        <v>147.91715100000002</v>
      </c>
      <c r="U554" s="34">
        <f t="shared" si="347"/>
        <v>5078.4888510000001</v>
      </c>
      <c r="V554" s="43">
        <v>0</v>
      </c>
      <c r="W554" s="34">
        <f t="shared" si="348"/>
        <v>0</v>
      </c>
      <c r="X554" s="36">
        <f t="shared" si="349"/>
        <v>5078.4888510000001</v>
      </c>
      <c r="Y554" s="36">
        <f t="shared" si="350"/>
        <v>5100</v>
      </c>
      <c r="Z554" s="29">
        <f t="shared" si="330"/>
        <v>6120</v>
      </c>
      <c r="AA554" s="40">
        <v>28</v>
      </c>
      <c r="AB554" s="28">
        <f t="shared" si="285"/>
        <v>18.399999999999999</v>
      </c>
      <c r="AC554" s="34"/>
      <c r="AD554" s="34">
        <f t="shared" si="351"/>
        <v>515.19999999999993</v>
      </c>
      <c r="AE554" s="43">
        <v>0.27100000000000002</v>
      </c>
      <c r="AF554" s="34">
        <f t="shared" si="352"/>
        <v>139.61919999999998</v>
      </c>
      <c r="AG554" s="43">
        <v>0</v>
      </c>
      <c r="AH554" s="34">
        <f t="shared" si="353"/>
        <v>0</v>
      </c>
      <c r="AI554" s="34">
        <f t="shared" si="354"/>
        <v>654.81919999999991</v>
      </c>
      <c r="AJ554" s="34">
        <v>0</v>
      </c>
      <c r="AK554" s="42">
        <v>0.03</v>
      </c>
      <c r="AL554" s="34">
        <f t="shared" si="355"/>
        <v>19.644575999999997</v>
      </c>
      <c r="AM554" s="34">
        <f t="shared" si="356"/>
        <v>674.46377599999994</v>
      </c>
      <c r="AN554" s="43">
        <v>0</v>
      </c>
      <c r="AO554" s="34">
        <f t="shared" si="357"/>
        <v>0</v>
      </c>
      <c r="AP554" s="34">
        <f t="shared" si="358"/>
        <v>674.46377599999994</v>
      </c>
      <c r="AQ554" s="34">
        <f t="shared" si="359"/>
        <v>700</v>
      </c>
      <c r="AR554" s="30" t="s">
        <v>59</v>
      </c>
      <c r="AS554" s="23"/>
      <c r="AT554" s="28"/>
      <c r="AU554" s="34"/>
      <c r="AV554" s="34"/>
      <c r="AW554" s="42"/>
      <c r="AX554" s="34"/>
      <c r="AY554" s="43"/>
      <c r="AZ554" s="34"/>
      <c r="BA554" s="34"/>
      <c r="BB554" s="34"/>
      <c r="BC554" s="42"/>
      <c r="BD554" s="34"/>
      <c r="BE554" s="34"/>
      <c r="BF554" s="43"/>
      <c r="BG554" s="34"/>
      <c r="BH554" s="34"/>
      <c r="BI554" s="120"/>
      <c r="BJ554" s="28">
        <f t="shared" si="339"/>
        <v>840</v>
      </c>
    </row>
    <row r="555" spans="1:62" s="46" customFormat="1" ht="15" x14ac:dyDescent="0.25">
      <c r="A555" s="103">
        <v>537</v>
      </c>
      <c r="B555" s="51" t="s">
        <v>275</v>
      </c>
      <c r="C555" s="21" t="s">
        <v>183</v>
      </c>
      <c r="D555" s="21" t="s">
        <v>88</v>
      </c>
      <c r="E555" s="22">
        <v>24</v>
      </c>
      <c r="F555" s="40">
        <v>28</v>
      </c>
      <c r="G555" s="47">
        <f t="shared" si="340"/>
        <v>52</v>
      </c>
      <c r="H555" s="50">
        <f t="shared" si="360"/>
        <v>24</v>
      </c>
      <c r="I555" s="28">
        <f t="shared" si="276"/>
        <v>289.78750000000002</v>
      </c>
      <c r="J555" s="28">
        <f t="shared" si="341"/>
        <v>6954.9000000000005</v>
      </c>
      <c r="K555" s="41">
        <v>15</v>
      </c>
      <c r="L555" s="34">
        <f t="shared" si="342"/>
        <v>463.66</v>
      </c>
      <c r="M555" s="28">
        <v>1303.57</v>
      </c>
      <c r="N555" s="42">
        <v>0.25</v>
      </c>
      <c r="O555" s="34">
        <f t="shared" si="343"/>
        <v>441.8075</v>
      </c>
      <c r="P555" s="42">
        <v>1.54</v>
      </c>
      <c r="Q555" s="34">
        <f t="shared" si="344"/>
        <v>2721.5342000000001</v>
      </c>
      <c r="R555" s="34">
        <f t="shared" si="345"/>
        <v>4930.5717000000004</v>
      </c>
      <c r="S555" s="42">
        <v>0.03</v>
      </c>
      <c r="T555" s="34">
        <f t="shared" si="346"/>
        <v>147.91715100000002</v>
      </c>
      <c r="U555" s="34">
        <f t="shared" si="347"/>
        <v>5078.4888510000001</v>
      </c>
      <c r="V555" s="43">
        <v>0</v>
      </c>
      <c r="W555" s="34">
        <f t="shared" si="348"/>
        <v>0</v>
      </c>
      <c r="X555" s="36">
        <f t="shared" si="349"/>
        <v>5078.4888510000001</v>
      </c>
      <c r="Y555" s="36">
        <f t="shared" si="350"/>
        <v>5100</v>
      </c>
      <c r="Z555" s="29">
        <f t="shared" si="330"/>
        <v>6120</v>
      </c>
      <c r="AA555" s="40">
        <v>28</v>
      </c>
      <c r="AB555" s="28">
        <f t="shared" si="285"/>
        <v>18.399999999999999</v>
      </c>
      <c r="AC555" s="34"/>
      <c r="AD555" s="34">
        <f t="shared" si="351"/>
        <v>515.19999999999993</v>
      </c>
      <c r="AE555" s="43">
        <v>0.27100000000000002</v>
      </c>
      <c r="AF555" s="34">
        <f t="shared" si="352"/>
        <v>139.61919999999998</v>
      </c>
      <c r="AG555" s="43">
        <v>0</v>
      </c>
      <c r="AH555" s="34">
        <f t="shared" si="353"/>
        <v>0</v>
      </c>
      <c r="AI555" s="34">
        <f t="shared" si="354"/>
        <v>654.81919999999991</v>
      </c>
      <c r="AJ555" s="34">
        <v>0</v>
      </c>
      <c r="AK555" s="42">
        <v>0.03</v>
      </c>
      <c r="AL555" s="34">
        <f t="shared" si="355"/>
        <v>19.644575999999997</v>
      </c>
      <c r="AM555" s="34">
        <f t="shared" si="356"/>
        <v>674.46377599999994</v>
      </c>
      <c r="AN555" s="43">
        <v>0</v>
      </c>
      <c r="AO555" s="34">
        <f t="shared" si="357"/>
        <v>0</v>
      </c>
      <c r="AP555" s="34">
        <f t="shared" si="358"/>
        <v>674.46377599999994</v>
      </c>
      <c r="AQ555" s="34">
        <f t="shared" si="359"/>
        <v>700</v>
      </c>
      <c r="AR555" s="30" t="s">
        <v>59</v>
      </c>
      <c r="AS555" s="23"/>
      <c r="AT555" s="28"/>
      <c r="AU555" s="34"/>
      <c r="AV555" s="34"/>
      <c r="AW555" s="42"/>
      <c r="AX555" s="34"/>
      <c r="AY555" s="43"/>
      <c r="AZ555" s="34"/>
      <c r="BA555" s="34"/>
      <c r="BB555" s="34"/>
      <c r="BC555" s="42"/>
      <c r="BD555" s="34"/>
      <c r="BE555" s="34"/>
      <c r="BF555" s="43"/>
      <c r="BG555" s="34"/>
      <c r="BH555" s="34"/>
      <c r="BI555" s="120"/>
      <c r="BJ555" s="28">
        <f t="shared" si="339"/>
        <v>840</v>
      </c>
    </row>
    <row r="556" spans="1:62" s="46" customFormat="1" ht="15" x14ac:dyDescent="0.25">
      <c r="A556" s="103">
        <v>538</v>
      </c>
      <c r="B556" s="51" t="s">
        <v>276</v>
      </c>
      <c r="C556" s="21" t="s">
        <v>183</v>
      </c>
      <c r="D556" s="21" t="s">
        <v>88</v>
      </c>
      <c r="E556" s="22">
        <v>24</v>
      </c>
      <c r="F556" s="40">
        <v>28</v>
      </c>
      <c r="G556" s="47">
        <f t="shared" si="340"/>
        <v>52</v>
      </c>
      <c r="H556" s="50">
        <f t="shared" si="360"/>
        <v>24</v>
      </c>
      <c r="I556" s="28">
        <f t="shared" si="276"/>
        <v>289.78750000000002</v>
      </c>
      <c r="J556" s="28">
        <f t="shared" si="341"/>
        <v>6954.9000000000005</v>
      </c>
      <c r="K556" s="41">
        <v>15</v>
      </c>
      <c r="L556" s="34">
        <f t="shared" si="342"/>
        <v>463.66</v>
      </c>
      <c r="M556" s="28">
        <v>1303.57</v>
      </c>
      <c r="N556" s="42">
        <v>0.25</v>
      </c>
      <c r="O556" s="34">
        <f t="shared" si="343"/>
        <v>441.8075</v>
      </c>
      <c r="P556" s="42">
        <v>1.54</v>
      </c>
      <c r="Q556" s="34">
        <f t="shared" si="344"/>
        <v>2721.5342000000001</v>
      </c>
      <c r="R556" s="34">
        <f t="shared" si="345"/>
        <v>4930.5717000000004</v>
      </c>
      <c r="S556" s="42">
        <v>0.03</v>
      </c>
      <c r="T556" s="34">
        <f t="shared" si="346"/>
        <v>147.91715100000002</v>
      </c>
      <c r="U556" s="34">
        <f t="shared" si="347"/>
        <v>5078.4888510000001</v>
      </c>
      <c r="V556" s="43">
        <v>0</v>
      </c>
      <c r="W556" s="34">
        <f t="shared" si="348"/>
        <v>0</v>
      </c>
      <c r="X556" s="36">
        <f t="shared" si="349"/>
        <v>5078.4888510000001</v>
      </c>
      <c r="Y556" s="36">
        <f t="shared" si="350"/>
        <v>5100</v>
      </c>
      <c r="Z556" s="29">
        <f t="shared" si="330"/>
        <v>6120</v>
      </c>
      <c r="AA556" s="40">
        <v>28</v>
      </c>
      <c r="AB556" s="28">
        <f t="shared" si="285"/>
        <v>18.399999999999999</v>
      </c>
      <c r="AC556" s="34"/>
      <c r="AD556" s="34">
        <f t="shared" si="351"/>
        <v>515.19999999999993</v>
      </c>
      <c r="AE556" s="43">
        <v>0.27100000000000002</v>
      </c>
      <c r="AF556" s="34">
        <f t="shared" si="352"/>
        <v>139.61919999999998</v>
      </c>
      <c r="AG556" s="43">
        <v>0</v>
      </c>
      <c r="AH556" s="34">
        <f t="shared" si="353"/>
        <v>0</v>
      </c>
      <c r="AI556" s="34">
        <f t="shared" si="354"/>
        <v>654.81919999999991</v>
      </c>
      <c r="AJ556" s="34">
        <v>0</v>
      </c>
      <c r="AK556" s="42">
        <v>0.03</v>
      </c>
      <c r="AL556" s="34">
        <f t="shared" si="355"/>
        <v>19.644575999999997</v>
      </c>
      <c r="AM556" s="34">
        <f t="shared" si="356"/>
        <v>674.46377599999994</v>
      </c>
      <c r="AN556" s="43">
        <v>0</v>
      </c>
      <c r="AO556" s="34">
        <f t="shared" si="357"/>
        <v>0</v>
      </c>
      <c r="AP556" s="34">
        <f t="shared" si="358"/>
        <v>674.46377599999994</v>
      </c>
      <c r="AQ556" s="34">
        <f t="shared" si="359"/>
        <v>700</v>
      </c>
      <c r="AR556" s="30" t="s">
        <v>59</v>
      </c>
      <c r="AS556" s="23" t="s">
        <v>47</v>
      </c>
      <c r="AT556" s="28">
        <f>(323.2*0.67)+(96.5*2.3*0.33)</f>
        <v>289.78750000000002</v>
      </c>
      <c r="AU556" s="34"/>
      <c r="AV556" s="28">
        <f>(AT556*AS556)/15</f>
        <v>540.93666666666672</v>
      </c>
      <c r="AW556" s="42">
        <v>0.25</v>
      </c>
      <c r="AX556" s="34">
        <f>AV556*AW556</f>
        <v>135.23416666666668</v>
      </c>
      <c r="AY556" s="43">
        <v>0</v>
      </c>
      <c r="AZ556" s="34">
        <f>AV556*AY556</f>
        <v>0</v>
      </c>
      <c r="BA556" s="34">
        <f>AV556+AX556+AZ556</f>
        <v>676.17083333333335</v>
      </c>
      <c r="BB556" s="34">
        <v>0</v>
      </c>
      <c r="BC556" s="43">
        <v>0.03</v>
      </c>
      <c r="BD556" s="34">
        <f>(BA556+BB556)*BC556</f>
        <v>20.285125000000001</v>
      </c>
      <c r="BE556" s="34">
        <f>BA556+BB556+BD556</f>
        <v>696.45595833333334</v>
      </c>
      <c r="BF556" s="43">
        <v>0</v>
      </c>
      <c r="BG556" s="34">
        <f>BE556*BF556</f>
        <v>0</v>
      </c>
      <c r="BH556" s="34">
        <f>BE556+BG556</f>
        <v>696.45595833333334</v>
      </c>
      <c r="BI556" s="120">
        <f>MROUND(BH556,100)</f>
        <v>700</v>
      </c>
      <c r="BJ556" s="28">
        <f t="shared" si="339"/>
        <v>840</v>
      </c>
    </row>
    <row r="557" spans="1:62" s="46" customFormat="1" ht="15" x14ac:dyDescent="0.25">
      <c r="A557" s="103">
        <v>539</v>
      </c>
      <c r="B557" s="51" t="s">
        <v>277</v>
      </c>
      <c r="C557" s="21" t="s">
        <v>183</v>
      </c>
      <c r="D557" s="21" t="s">
        <v>88</v>
      </c>
      <c r="E557" s="22">
        <v>24</v>
      </c>
      <c r="F557" s="40">
        <v>28</v>
      </c>
      <c r="G557" s="47">
        <f t="shared" si="340"/>
        <v>52</v>
      </c>
      <c r="H557" s="50">
        <f t="shared" si="360"/>
        <v>24</v>
      </c>
      <c r="I557" s="28">
        <f t="shared" si="276"/>
        <v>289.78750000000002</v>
      </c>
      <c r="J557" s="28">
        <f t="shared" si="341"/>
        <v>6954.9000000000005</v>
      </c>
      <c r="K557" s="41">
        <v>15</v>
      </c>
      <c r="L557" s="34">
        <f t="shared" si="342"/>
        <v>463.66</v>
      </c>
      <c r="M557" s="28">
        <v>1303.57</v>
      </c>
      <c r="N557" s="42">
        <v>0.25</v>
      </c>
      <c r="O557" s="34">
        <f t="shared" si="343"/>
        <v>441.8075</v>
      </c>
      <c r="P557" s="42">
        <v>1.54</v>
      </c>
      <c r="Q557" s="34">
        <f t="shared" si="344"/>
        <v>2721.5342000000001</v>
      </c>
      <c r="R557" s="34">
        <f t="shared" si="345"/>
        <v>4930.5717000000004</v>
      </c>
      <c r="S557" s="42">
        <v>0.03</v>
      </c>
      <c r="T557" s="34">
        <f t="shared" si="346"/>
        <v>147.91715100000002</v>
      </c>
      <c r="U557" s="34">
        <f t="shared" si="347"/>
        <v>5078.4888510000001</v>
      </c>
      <c r="V557" s="43">
        <v>0</v>
      </c>
      <c r="W557" s="34">
        <f t="shared" si="348"/>
        <v>0</v>
      </c>
      <c r="X557" s="36">
        <f t="shared" si="349"/>
        <v>5078.4888510000001</v>
      </c>
      <c r="Y557" s="36">
        <f t="shared" si="350"/>
        <v>5100</v>
      </c>
      <c r="Z557" s="29">
        <f t="shared" si="330"/>
        <v>6120</v>
      </c>
      <c r="AA557" s="40">
        <v>28</v>
      </c>
      <c r="AB557" s="28">
        <f t="shared" si="285"/>
        <v>18.399999999999999</v>
      </c>
      <c r="AC557" s="34"/>
      <c r="AD557" s="34">
        <f t="shared" si="351"/>
        <v>515.19999999999993</v>
      </c>
      <c r="AE557" s="43">
        <v>0.27100000000000002</v>
      </c>
      <c r="AF557" s="34">
        <f t="shared" si="352"/>
        <v>139.61919999999998</v>
      </c>
      <c r="AG557" s="43">
        <v>0</v>
      </c>
      <c r="AH557" s="34">
        <f t="shared" si="353"/>
        <v>0</v>
      </c>
      <c r="AI557" s="34">
        <f t="shared" si="354"/>
        <v>654.81919999999991</v>
      </c>
      <c r="AJ557" s="34">
        <v>0</v>
      </c>
      <c r="AK557" s="42">
        <v>0.03</v>
      </c>
      <c r="AL557" s="34">
        <f t="shared" si="355"/>
        <v>19.644575999999997</v>
      </c>
      <c r="AM557" s="34">
        <f t="shared" si="356"/>
        <v>674.46377599999994</v>
      </c>
      <c r="AN557" s="43">
        <v>0</v>
      </c>
      <c r="AO557" s="34">
        <f t="shared" si="357"/>
        <v>0</v>
      </c>
      <c r="AP557" s="34">
        <f t="shared" si="358"/>
        <v>674.46377599999994</v>
      </c>
      <c r="AQ557" s="34">
        <f t="shared" si="359"/>
        <v>700</v>
      </c>
      <c r="AR557" s="30" t="s">
        <v>59</v>
      </c>
      <c r="AS557" s="23"/>
      <c r="AT557" s="28"/>
      <c r="AU557" s="34"/>
      <c r="AV557" s="28"/>
      <c r="AW557" s="42"/>
      <c r="AX557" s="34"/>
      <c r="AY557" s="43"/>
      <c r="AZ557" s="34"/>
      <c r="BA557" s="34"/>
      <c r="BB557" s="34"/>
      <c r="BC557" s="43"/>
      <c r="BD557" s="34"/>
      <c r="BE557" s="34"/>
      <c r="BF557" s="43"/>
      <c r="BG557" s="34"/>
      <c r="BH557" s="34"/>
      <c r="BI557" s="120"/>
      <c r="BJ557" s="28">
        <f t="shared" si="339"/>
        <v>840</v>
      </c>
    </row>
    <row r="558" spans="1:62" s="46" customFormat="1" ht="25.5" x14ac:dyDescent="0.25">
      <c r="A558" s="103">
        <v>540</v>
      </c>
      <c r="B558" s="51" t="s">
        <v>442</v>
      </c>
      <c r="C558" s="21" t="s">
        <v>183</v>
      </c>
      <c r="D558" s="53" t="s">
        <v>88</v>
      </c>
      <c r="E558" s="54">
        <v>21</v>
      </c>
      <c r="F558" s="54">
        <v>24</v>
      </c>
      <c r="G558" s="47">
        <f>E558+F558</f>
        <v>45</v>
      </c>
      <c r="H558" s="50">
        <f>E558</f>
        <v>21</v>
      </c>
      <c r="I558" s="28">
        <f t="shared" si="276"/>
        <v>289.78750000000002</v>
      </c>
      <c r="J558" s="28">
        <f>E558*I558</f>
        <v>6085.5375000000004</v>
      </c>
      <c r="K558" s="41">
        <v>10</v>
      </c>
      <c r="L558" s="34">
        <f>J558/K558</f>
        <v>608.55375000000004</v>
      </c>
      <c r="M558" s="28">
        <v>1303.57</v>
      </c>
      <c r="N558" s="42">
        <v>0.25</v>
      </c>
      <c r="O558" s="34">
        <f>(L558+M558)*N558</f>
        <v>478.03093749999999</v>
      </c>
      <c r="P558" s="42">
        <v>1.54</v>
      </c>
      <c r="Q558" s="34">
        <f>(L558+M558)*P558</f>
        <v>2944.6705750000001</v>
      </c>
      <c r="R558" s="34">
        <f>L558+M558+O558+Q558</f>
        <v>5334.8252625000005</v>
      </c>
      <c r="S558" s="42">
        <v>0.03</v>
      </c>
      <c r="T558" s="34">
        <f>R558*S558</f>
        <v>160.04475787500002</v>
      </c>
      <c r="U558" s="34">
        <f>R558+T558</f>
        <v>5494.8700203750004</v>
      </c>
      <c r="V558" s="43">
        <v>0</v>
      </c>
      <c r="W558" s="34">
        <f>U558*V558</f>
        <v>0</v>
      </c>
      <c r="X558" s="36">
        <f>U558+W558-1200</f>
        <v>4294.8700203750004</v>
      </c>
      <c r="Y558" s="36">
        <f>MROUND(X558,100)</f>
        <v>4300</v>
      </c>
      <c r="Z558" s="29">
        <f t="shared" si="330"/>
        <v>5160</v>
      </c>
      <c r="AA558" s="54">
        <v>24</v>
      </c>
      <c r="AB558" s="28">
        <f t="shared" si="285"/>
        <v>18.399999999999999</v>
      </c>
      <c r="AC558" s="34"/>
      <c r="AD558" s="34">
        <f>AB558*AA558</f>
        <v>441.59999999999997</v>
      </c>
      <c r="AE558" s="43">
        <v>0.27100000000000002</v>
      </c>
      <c r="AF558" s="34">
        <f>AD558*AE558</f>
        <v>119.67359999999999</v>
      </c>
      <c r="AG558" s="43">
        <v>0</v>
      </c>
      <c r="AH558" s="34">
        <f>AD558*AG558</f>
        <v>0</v>
      </c>
      <c r="AI558" s="34">
        <f>AD558+AF558+AH558</f>
        <v>561.27359999999999</v>
      </c>
      <c r="AJ558" s="34">
        <v>0</v>
      </c>
      <c r="AK558" s="42">
        <v>0.03</v>
      </c>
      <c r="AL558" s="34">
        <f>(AI558+AJ558)*AK558</f>
        <v>16.838207999999998</v>
      </c>
      <c r="AM558" s="34">
        <f>AI558+AJ558+AL558</f>
        <v>578.111808</v>
      </c>
      <c r="AN558" s="43">
        <v>0</v>
      </c>
      <c r="AO558" s="34">
        <f>AM558*AN558</f>
        <v>0</v>
      </c>
      <c r="AP558" s="34">
        <f>AM558+AO558</f>
        <v>578.111808</v>
      </c>
      <c r="AQ558" s="34">
        <f>MROUND(AP558,100)</f>
        <v>600</v>
      </c>
      <c r="AR558" s="30" t="s">
        <v>59</v>
      </c>
      <c r="AS558" s="54"/>
      <c r="AT558" s="28"/>
      <c r="AU558" s="34"/>
      <c r="AV558" s="34"/>
      <c r="AW558" s="42"/>
      <c r="AX558" s="34"/>
      <c r="AY558" s="43"/>
      <c r="AZ558" s="34"/>
      <c r="BA558" s="34"/>
      <c r="BB558" s="34"/>
      <c r="BC558" s="42"/>
      <c r="BD558" s="34"/>
      <c r="BE558" s="34"/>
      <c r="BF558" s="43"/>
      <c r="BG558" s="34"/>
      <c r="BH558" s="34"/>
      <c r="BI558" s="120"/>
      <c r="BJ558" s="28">
        <f t="shared" si="339"/>
        <v>720</v>
      </c>
    </row>
    <row r="559" spans="1:62" s="46" customFormat="1" ht="15" x14ac:dyDescent="0.25">
      <c r="A559" s="103">
        <v>541</v>
      </c>
      <c r="B559" s="51" t="s">
        <v>443</v>
      </c>
      <c r="C559" s="21" t="s">
        <v>183</v>
      </c>
      <c r="D559" s="21" t="s">
        <v>88</v>
      </c>
      <c r="E559" s="66">
        <v>20</v>
      </c>
      <c r="F559" s="40">
        <v>21</v>
      </c>
      <c r="G559" s="47">
        <f>E559+F559</f>
        <v>41</v>
      </c>
      <c r="H559" s="50">
        <f>E559</f>
        <v>20</v>
      </c>
      <c r="I559" s="28">
        <f t="shared" si="276"/>
        <v>289.78750000000002</v>
      </c>
      <c r="J559" s="28">
        <f>E559*I559</f>
        <v>5795.75</v>
      </c>
      <c r="K559" s="41">
        <v>15</v>
      </c>
      <c r="L559" s="34">
        <f>J559/K559</f>
        <v>386.38333333333333</v>
      </c>
      <c r="M559" s="28">
        <v>1303.5733333333333</v>
      </c>
      <c r="N559" s="42">
        <v>0.25</v>
      </c>
      <c r="O559" s="34">
        <f>(L559+M559)*N559</f>
        <v>422.48916666666662</v>
      </c>
      <c r="P559" s="42">
        <v>1.54</v>
      </c>
      <c r="Q559" s="34">
        <f>(L559+M559)*P559</f>
        <v>2602.5332666666663</v>
      </c>
      <c r="R559" s="34">
        <f>L559+M559+O559+Q559</f>
        <v>4714.9790999999996</v>
      </c>
      <c r="S559" s="42">
        <v>0.03</v>
      </c>
      <c r="T559" s="34">
        <f>R559*S559</f>
        <v>141.44937299999998</v>
      </c>
      <c r="U559" s="34">
        <f>R559+T559</f>
        <v>4856.4284729999999</v>
      </c>
      <c r="V559" s="43">
        <v>0</v>
      </c>
      <c r="W559" s="34">
        <v>0</v>
      </c>
      <c r="X559" s="36">
        <f>U559+W559</f>
        <v>4856.4284729999999</v>
      </c>
      <c r="Y559" s="36">
        <f>MROUND(X559,100)</f>
        <v>4900</v>
      </c>
      <c r="Z559" s="29">
        <f t="shared" si="330"/>
        <v>5880</v>
      </c>
      <c r="AA559" s="40">
        <v>21</v>
      </c>
      <c r="AB559" s="28">
        <f t="shared" si="285"/>
        <v>18.399999999999999</v>
      </c>
      <c r="AC559" s="34"/>
      <c r="AD559" s="34">
        <f>AB559*AA559</f>
        <v>386.4</v>
      </c>
      <c r="AE559" s="43">
        <v>0.27100000000000002</v>
      </c>
      <c r="AF559" s="34">
        <f>AD559*AE559</f>
        <v>104.7144</v>
      </c>
      <c r="AG559" s="43">
        <v>0</v>
      </c>
      <c r="AH559" s="34">
        <f>AD559*AG559</f>
        <v>0</v>
      </c>
      <c r="AI559" s="34">
        <f>AD559+AF559+AH559</f>
        <v>491.11439999999999</v>
      </c>
      <c r="AJ559" s="34">
        <v>0</v>
      </c>
      <c r="AK559" s="42">
        <v>0.03</v>
      </c>
      <c r="AL559" s="34">
        <f>(AI559+AJ559)*AK559</f>
        <v>14.733431999999999</v>
      </c>
      <c r="AM559" s="34">
        <f>AI559+AJ559+AL559</f>
        <v>505.84783199999998</v>
      </c>
      <c r="AN559" s="43">
        <v>0</v>
      </c>
      <c r="AO559" s="34">
        <f>AM559*AN559</f>
        <v>0</v>
      </c>
      <c r="AP559" s="34">
        <f>AM559+AO559</f>
        <v>505.84783199999998</v>
      </c>
      <c r="AQ559" s="34">
        <f>MROUND(AP559,100)</f>
        <v>500</v>
      </c>
      <c r="AR559" s="57"/>
      <c r="AS559" s="40"/>
      <c r="AT559" s="28"/>
      <c r="AU559" s="34"/>
      <c r="AV559" s="28"/>
      <c r="AW559" s="42"/>
      <c r="AX559" s="34"/>
      <c r="AY559" s="43"/>
      <c r="AZ559" s="34"/>
      <c r="BA559" s="34"/>
      <c r="BB559" s="34"/>
      <c r="BC559" s="43"/>
      <c r="BD559" s="34"/>
      <c r="BE559" s="34"/>
      <c r="BF559" s="43"/>
      <c r="BG559" s="34"/>
      <c r="BH559" s="34"/>
      <c r="BI559" s="120"/>
      <c r="BJ559" s="28">
        <f t="shared" si="339"/>
        <v>600</v>
      </c>
    </row>
    <row r="560" spans="1:62" s="46" customFormat="1" ht="15" x14ac:dyDescent="0.25">
      <c r="A560" s="103">
        <v>542</v>
      </c>
      <c r="B560" s="51" t="s">
        <v>444</v>
      </c>
      <c r="C560" s="21" t="s">
        <v>183</v>
      </c>
      <c r="D560" s="21" t="s">
        <v>88</v>
      </c>
      <c r="E560" s="22">
        <v>20</v>
      </c>
      <c r="F560" s="40">
        <v>4</v>
      </c>
      <c r="G560" s="47">
        <f t="shared" si="273"/>
        <v>24</v>
      </c>
      <c r="H560" s="50">
        <f t="shared" ref="H560:H574" si="361">E560</f>
        <v>20</v>
      </c>
      <c r="I560" s="28">
        <f t="shared" si="276"/>
        <v>289.78750000000002</v>
      </c>
      <c r="J560" s="28">
        <f t="shared" si="309"/>
        <v>5795.75</v>
      </c>
      <c r="K560" s="41">
        <v>15</v>
      </c>
      <c r="L560" s="34">
        <f t="shared" si="310"/>
        <v>386.38333333333333</v>
      </c>
      <c r="M560" s="28">
        <v>1303.57</v>
      </c>
      <c r="N560" s="42">
        <v>0.25</v>
      </c>
      <c r="O560" s="34">
        <f t="shared" si="311"/>
        <v>422.48833333333334</v>
      </c>
      <c r="P560" s="42">
        <v>1.54</v>
      </c>
      <c r="Q560" s="34">
        <f t="shared" si="312"/>
        <v>2602.5281333333332</v>
      </c>
      <c r="R560" s="34">
        <f t="shared" si="329"/>
        <v>4714.9697999999999</v>
      </c>
      <c r="S560" s="42">
        <v>0.03</v>
      </c>
      <c r="T560" s="34">
        <f t="shared" si="313"/>
        <v>141.449094</v>
      </c>
      <c r="U560" s="34">
        <f t="shared" si="314"/>
        <v>4856.4188939999995</v>
      </c>
      <c r="V560" s="43">
        <v>0</v>
      </c>
      <c r="W560" s="34">
        <f t="shared" si="315"/>
        <v>0</v>
      </c>
      <c r="X560" s="36">
        <f t="shared" si="316"/>
        <v>4856.4188939999995</v>
      </c>
      <c r="Y560" s="36">
        <f t="shared" si="317"/>
        <v>4900</v>
      </c>
      <c r="Z560" s="29">
        <f t="shared" si="330"/>
        <v>5880</v>
      </c>
      <c r="AA560" s="40">
        <v>4</v>
      </c>
      <c r="AB560" s="28">
        <f t="shared" si="285"/>
        <v>18.399999999999999</v>
      </c>
      <c r="AC560" s="34"/>
      <c r="AD560" s="34">
        <f t="shared" si="264"/>
        <v>73.599999999999994</v>
      </c>
      <c r="AE560" s="43">
        <v>0.27100000000000002</v>
      </c>
      <c r="AF560" s="34">
        <f t="shared" si="265"/>
        <v>19.945599999999999</v>
      </c>
      <c r="AG560" s="43">
        <v>0</v>
      </c>
      <c r="AH560" s="34">
        <f t="shared" si="266"/>
        <v>0</v>
      </c>
      <c r="AI560" s="34">
        <f t="shared" si="267"/>
        <v>93.545599999999993</v>
      </c>
      <c r="AJ560" s="34">
        <v>0</v>
      </c>
      <c r="AK560" s="42">
        <v>0.03</v>
      </c>
      <c r="AL560" s="34">
        <f t="shared" ref="AL560:AL574" si="362">(AI560+AJ560)*AK560</f>
        <v>2.8063679999999995</v>
      </c>
      <c r="AM560" s="34">
        <f t="shared" si="269"/>
        <v>96.351967999999999</v>
      </c>
      <c r="AN560" s="43">
        <v>0</v>
      </c>
      <c r="AO560" s="34">
        <f t="shared" si="270"/>
        <v>0</v>
      </c>
      <c r="AP560" s="34">
        <f t="shared" si="271"/>
        <v>96.351967999999999</v>
      </c>
      <c r="AQ560" s="34">
        <f t="shared" si="272"/>
        <v>100</v>
      </c>
      <c r="AR560" s="30" t="s">
        <v>59</v>
      </c>
      <c r="AS560" s="23" t="s">
        <v>37</v>
      </c>
      <c r="AT560" s="28">
        <f t="shared" ref="AT560:AT578" si="363">(323.2*0.67)+(96.5*2.3*0.33)</f>
        <v>289.78750000000002</v>
      </c>
      <c r="AU560" s="34"/>
      <c r="AV560" s="28">
        <f t="shared" ref="AV560:AV566" si="364">(AT560*AS560)/15</f>
        <v>77.276666666666671</v>
      </c>
      <c r="AW560" s="42">
        <v>0.25</v>
      </c>
      <c r="AX560" s="34">
        <f t="shared" ref="AX560:AX566" si="365">AV560*AW560</f>
        <v>19.319166666666668</v>
      </c>
      <c r="AY560" s="43">
        <v>0</v>
      </c>
      <c r="AZ560" s="34">
        <f t="shared" ref="AZ560:AZ566" si="366">AV560*AY560</f>
        <v>0</v>
      </c>
      <c r="BA560" s="34">
        <f t="shared" ref="BA560:BA566" si="367">AV560+AX560+AZ560</f>
        <v>96.595833333333331</v>
      </c>
      <c r="BB560" s="34">
        <v>0</v>
      </c>
      <c r="BC560" s="43">
        <v>0.03</v>
      </c>
      <c r="BD560" s="34">
        <f t="shared" ref="BD560:BD566" si="368">(BA560+BB560)*BC560</f>
        <v>2.897875</v>
      </c>
      <c r="BE560" s="34">
        <f t="shared" ref="BE560:BE566" si="369">BA560+BB560+BD560</f>
        <v>99.493708333333331</v>
      </c>
      <c r="BF560" s="43">
        <v>0</v>
      </c>
      <c r="BG560" s="34">
        <f t="shared" ref="BG560:BG566" si="370">BE560*BF560</f>
        <v>0</v>
      </c>
      <c r="BH560" s="34">
        <f t="shared" ref="BH560:BH566" si="371">BE560+BG560</f>
        <v>99.493708333333331</v>
      </c>
      <c r="BI560" s="120">
        <f t="shared" ref="BI560:BI566" si="372">MROUND(BH560,100)</f>
        <v>100</v>
      </c>
      <c r="BJ560" s="28">
        <f t="shared" si="339"/>
        <v>120</v>
      </c>
    </row>
    <row r="561" spans="1:62" s="46" customFormat="1" ht="15" x14ac:dyDescent="0.25">
      <c r="A561" s="103">
        <v>543</v>
      </c>
      <c r="B561" s="51" t="s">
        <v>445</v>
      </c>
      <c r="C561" s="21" t="s">
        <v>183</v>
      </c>
      <c r="D561" s="21" t="s">
        <v>88</v>
      </c>
      <c r="E561" s="22">
        <v>16</v>
      </c>
      <c r="F561" s="40">
        <v>21</v>
      </c>
      <c r="G561" s="47">
        <f t="shared" si="273"/>
        <v>37</v>
      </c>
      <c r="H561" s="50">
        <f t="shared" si="361"/>
        <v>16</v>
      </c>
      <c r="I561" s="28">
        <f t="shared" si="276"/>
        <v>289.78750000000002</v>
      </c>
      <c r="J561" s="28">
        <f t="shared" si="309"/>
        <v>4636.6000000000004</v>
      </c>
      <c r="K561" s="41">
        <v>15</v>
      </c>
      <c r="L561" s="34">
        <f t="shared" si="310"/>
        <v>309.10666666666668</v>
      </c>
      <c r="M561" s="28">
        <v>1303.57</v>
      </c>
      <c r="N561" s="42">
        <v>0.25</v>
      </c>
      <c r="O561" s="34">
        <f t="shared" si="311"/>
        <v>403.16916666666668</v>
      </c>
      <c r="P561" s="42">
        <v>1.54</v>
      </c>
      <c r="Q561" s="34">
        <f t="shared" si="312"/>
        <v>2483.5220666666669</v>
      </c>
      <c r="R561" s="34">
        <f t="shared" si="329"/>
        <v>4499.3679000000002</v>
      </c>
      <c r="S561" s="42">
        <v>0.03</v>
      </c>
      <c r="T561" s="34">
        <f t="shared" si="313"/>
        <v>134.98103700000001</v>
      </c>
      <c r="U561" s="34">
        <f t="shared" si="314"/>
        <v>4634.3489370000007</v>
      </c>
      <c r="V561" s="43">
        <v>0</v>
      </c>
      <c r="W561" s="34">
        <f t="shared" si="315"/>
        <v>0</v>
      </c>
      <c r="X561" s="36">
        <f t="shared" si="316"/>
        <v>4634.3489370000007</v>
      </c>
      <c r="Y561" s="36">
        <f t="shared" si="317"/>
        <v>4600</v>
      </c>
      <c r="Z561" s="29">
        <f t="shared" si="330"/>
        <v>5520</v>
      </c>
      <c r="AA561" s="40">
        <v>21</v>
      </c>
      <c r="AB561" s="28">
        <f t="shared" si="285"/>
        <v>18.399999999999999</v>
      </c>
      <c r="AC561" s="34"/>
      <c r="AD561" s="34">
        <f t="shared" si="264"/>
        <v>386.4</v>
      </c>
      <c r="AE561" s="43">
        <v>0.27100000000000002</v>
      </c>
      <c r="AF561" s="34">
        <f t="shared" si="265"/>
        <v>104.7144</v>
      </c>
      <c r="AG561" s="43">
        <v>0</v>
      </c>
      <c r="AH561" s="34">
        <f t="shared" si="266"/>
        <v>0</v>
      </c>
      <c r="AI561" s="34">
        <f t="shared" si="267"/>
        <v>491.11439999999999</v>
      </c>
      <c r="AJ561" s="34">
        <v>0</v>
      </c>
      <c r="AK561" s="42">
        <v>0.03</v>
      </c>
      <c r="AL561" s="34">
        <f t="shared" si="362"/>
        <v>14.733431999999999</v>
      </c>
      <c r="AM561" s="34">
        <f t="shared" si="269"/>
        <v>505.84783199999998</v>
      </c>
      <c r="AN561" s="43">
        <v>0</v>
      </c>
      <c r="AO561" s="34">
        <f t="shared" si="270"/>
        <v>0</v>
      </c>
      <c r="AP561" s="34">
        <f t="shared" si="271"/>
        <v>505.84783199999998</v>
      </c>
      <c r="AQ561" s="34">
        <f t="shared" si="272"/>
        <v>500</v>
      </c>
      <c r="AR561" s="30" t="s">
        <v>59</v>
      </c>
      <c r="AS561" s="23" t="s">
        <v>41</v>
      </c>
      <c r="AT561" s="28">
        <f t="shared" si="363"/>
        <v>289.78750000000002</v>
      </c>
      <c r="AU561" s="34"/>
      <c r="AV561" s="28">
        <f t="shared" si="364"/>
        <v>405.70250000000004</v>
      </c>
      <c r="AW561" s="42">
        <v>0.25</v>
      </c>
      <c r="AX561" s="34">
        <f t="shared" si="365"/>
        <v>101.42562500000001</v>
      </c>
      <c r="AY561" s="43">
        <v>0</v>
      </c>
      <c r="AZ561" s="34">
        <f t="shared" si="366"/>
        <v>0</v>
      </c>
      <c r="BA561" s="34">
        <f t="shared" si="367"/>
        <v>507.12812500000007</v>
      </c>
      <c r="BB561" s="34">
        <v>0</v>
      </c>
      <c r="BC561" s="43">
        <v>0.03</v>
      </c>
      <c r="BD561" s="34">
        <f t="shared" si="368"/>
        <v>15.213843750000002</v>
      </c>
      <c r="BE561" s="34">
        <f t="shared" si="369"/>
        <v>522.34196875000009</v>
      </c>
      <c r="BF561" s="43">
        <v>0</v>
      </c>
      <c r="BG561" s="34">
        <f t="shared" si="370"/>
        <v>0</v>
      </c>
      <c r="BH561" s="34">
        <f t="shared" si="371"/>
        <v>522.34196875000009</v>
      </c>
      <c r="BI561" s="120">
        <f t="shared" si="372"/>
        <v>500</v>
      </c>
      <c r="BJ561" s="28">
        <f t="shared" si="339"/>
        <v>600</v>
      </c>
    </row>
    <row r="562" spans="1:62" s="46" customFormat="1" ht="15" x14ac:dyDescent="0.25">
      <c r="A562" s="103">
        <v>544</v>
      </c>
      <c r="B562" s="51" t="s">
        <v>446</v>
      </c>
      <c r="C562" s="21" t="s">
        <v>183</v>
      </c>
      <c r="D562" s="21" t="s">
        <v>88</v>
      </c>
      <c r="E562" s="22">
        <v>40</v>
      </c>
      <c r="F562" s="40">
        <v>35</v>
      </c>
      <c r="G562" s="47">
        <f t="shared" si="273"/>
        <v>75</v>
      </c>
      <c r="H562" s="50">
        <f t="shared" si="361"/>
        <v>40</v>
      </c>
      <c r="I562" s="28">
        <f t="shared" si="276"/>
        <v>289.78750000000002</v>
      </c>
      <c r="J562" s="28">
        <f t="shared" si="309"/>
        <v>11591.5</v>
      </c>
      <c r="K562" s="41">
        <v>15</v>
      </c>
      <c r="L562" s="34">
        <f t="shared" si="310"/>
        <v>772.76666666666665</v>
      </c>
      <c r="M562" s="28">
        <v>1303.57</v>
      </c>
      <c r="N562" s="42">
        <v>0.25</v>
      </c>
      <c r="O562" s="34">
        <f t="shared" si="311"/>
        <v>519.08416666666665</v>
      </c>
      <c r="P562" s="42">
        <v>1.54</v>
      </c>
      <c r="Q562" s="34">
        <f t="shared" si="312"/>
        <v>3197.5584666666668</v>
      </c>
      <c r="R562" s="34">
        <f t="shared" si="329"/>
        <v>5792.9793</v>
      </c>
      <c r="S562" s="42">
        <v>0.03</v>
      </c>
      <c r="T562" s="34">
        <f t="shared" si="313"/>
        <v>173.789379</v>
      </c>
      <c r="U562" s="34">
        <f t="shared" si="314"/>
        <v>5966.7686789999998</v>
      </c>
      <c r="V562" s="43">
        <v>0</v>
      </c>
      <c r="W562" s="34">
        <f t="shared" si="315"/>
        <v>0</v>
      </c>
      <c r="X562" s="36">
        <f t="shared" si="316"/>
        <v>5966.7686789999998</v>
      </c>
      <c r="Y562" s="36">
        <f t="shared" si="317"/>
        <v>6000</v>
      </c>
      <c r="Z562" s="29">
        <f t="shared" si="330"/>
        <v>7200</v>
      </c>
      <c r="AA562" s="40">
        <v>35</v>
      </c>
      <c r="AB562" s="28">
        <f t="shared" si="285"/>
        <v>18.399999999999999</v>
      </c>
      <c r="AC562" s="34"/>
      <c r="AD562" s="34">
        <f t="shared" si="264"/>
        <v>644</v>
      </c>
      <c r="AE562" s="43">
        <v>0.27100000000000002</v>
      </c>
      <c r="AF562" s="34">
        <f t="shared" si="265"/>
        <v>174.524</v>
      </c>
      <c r="AG562" s="43">
        <v>0</v>
      </c>
      <c r="AH562" s="34">
        <f t="shared" si="266"/>
        <v>0</v>
      </c>
      <c r="AI562" s="34">
        <f t="shared" si="267"/>
        <v>818.524</v>
      </c>
      <c r="AJ562" s="34">
        <v>0</v>
      </c>
      <c r="AK562" s="42">
        <v>0.03</v>
      </c>
      <c r="AL562" s="34">
        <f t="shared" si="362"/>
        <v>24.555720000000001</v>
      </c>
      <c r="AM562" s="34">
        <f t="shared" si="269"/>
        <v>843.07971999999995</v>
      </c>
      <c r="AN562" s="43">
        <v>0</v>
      </c>
      <c r="AO562" s="34">
        <f t="shared" si="270"/>
        <v>0</v>
      </c>
      <c r="AP562" s="34">
        <f t="shared" si="271"/>
        <v>843.07971999999995</v>
      </c>
      <c r="AQ562" s="34">
        <f t="shared" si="272"/>
        <v>800</v>
      </c>
      <c r="AR562" s="30" t="s">
        <v>59</v>
      </c>
      <c r="AS562" s="23" t="s">
        <v>54</v>
      </c>
      <c r="AT562" s="28">
        <f t="shared" si="363"/>
        <v>289.78750000000002</v>
      </c>
      <c r="AU562" s="34"/>
      <c r="AV562" s="28">
        <f t="shared" si="364"/>
        <v>676.17083333333335</v>
      </c>
      <c r="AW562" s="42">
        <v>0.25</v>
      </c>
      <c r="AX562" s="34">
        <f t="shared" si="365"/>
        <v>169.04270833333334</v>
      </c>
      <c r="AY562" s="43">
        <v>0</v>
      </c>
      <c r="AZ562" s="34">
        <f t="shared" si="366"/>
        <v>0</v>
      </c>
      <c r="BA562" s="34">
        <f t="shared" si="367"/>
        <v>845.21354166666674</v>
      </c>
      <c r="BB562" s="34">
        <v>0</v>
      </c>
      <c r="BC562" s="43">
        <v>0.03</v>
      </c>
      <c r="BD562" s="34">
        <f t="shared" si="368"/>
        <v>25.356406250000003</v>
      </c>
      <c r="BE562" s="34">
        <f t="shared" si="369"/>
        <v>870.56994791666671</v>
      </c>
      <c r="BF562" s="43">
        <v>0</v>
      </c>
      <c r="BG562" s="34">
        <f t="shared" si="370"/>
        <v>0</v>
      </c>
      <c r="BH562" s="34">
        <f t="shared" si="371"/>
        <v>870.56994791666671</v>
      </c>
      <c r="BI562" s="120">
        <f t="shared" si="372"/>
        <v>900</v>
      </c>
      <c r="BJ562" s="28">
        <f t="shared" si="339"/>
        <v>960</v>
      </c>
    </row>
    <row r="563" spans="1:62" s="46" customFormat="1" ht="15" x14ac:dyDescent="0.25">
      <c r="A563" s="103">
        <v>545</v>
      </c>
      <c r="B563" s="51" t="s">
        <v>447</v>
      </c>
      <c r="C563" s="21" t="s">
        <v>183</v>
      </c>
      <c r="D563" s="21" t="s">
        <v>88</v>
      </c>
      <c r="E563" s="22">
        <v>40</v>
      </c>
      <c r="F563" s="40">
        <v>35</v>
      </c>
      <c r="G563" s="47">
        <f t="shared" si="273"/>
        <v>75</v>
      </c>
      <c r="H563" s="50">
        <f t="shared" si="361"/>
        <v>40</v>
      </c>
      <c r="I563" s="28">
        <f t="shared" si="276"/>
        <v>289.78750000000002</v>
      </c>
      <c r="J563" s="28">
        <f t="shared" si="309"/>
        <v>11591.5</v>
      </c>
      <c r="K563" s="41">
        <v>15</v>
      </c>
      <c r="L563" s="34">
        <f t="shared" si="310"/>
        <v>772.76666666666665</v>
      </c>
      <c r="M563" s="28">
        <v>1303.57</v>
      </c>
      <c r="N563" s="42">
        <v>0.25</v>
      </c>
      <c r="O563" s="34">
        <f t="shared" si="311"/>
        <v>519.08416666666665</v>
      </c>
      <c r="P563" s="42">
        <v>1.54</v>
      </c>
      <c r="Q563" s="34">
        <f t="shared" si="312"/>
        <v>3197.5584666666668</v>
      </c>
      <c r="R563" s="34">
        <f t="shared" si="329"/>
        <v>5792.9793</v>
      </c>
      <c r="S563" s="42">
        <v>0.03</v>
      </c>
      <c r="T563" s="34">
        <f t="shared" si="313"/>
        <v>173.789379</v>
      </c>
      <c r="U563" s="34">
        <f t="shared" si="314"/>
        <v>5966.7686789999998</v>
      </c>
      <c r="V563" s="43">
        <v>0</v>
      </c>
      <c r="W563" s="34">
        <f t="shared" si="315"/>
        <v>0</v>
      </c>
      <c r="X563" s="36">
        <f t="shared" si="316"/>
        <v>5966.7686789999998</v>
      </c>
      <c r="Y563" s="36">
        <f t="shared" si="317"/>
        <v>6000</v>
      </c>
      <c r="Z563" s="29">
        <f t="shared" si="330"/>
        <v>7200</v>
      </c>
      <c r="AA563" s="40">
        <v>35</v>
      </c>
      <c r="AB563" s="28">
        <f t="shared" si="285"/>
        <v>18.399999999999999</v>
      </c>
      <c r="AC563" s="34"/>
      <c r="AD563" s="34">
        <f t="shared" si="264"/>
        <v>644</v>
      </c>
      <c r="AE563" s="43">
        <v>0.27100000000000002</v>
      </c>
      <c r="AF563" s="34">
        <f t="shared" si="265"/>
        <v>174.524</v>
      </c>
      <c r="AG563" s="43">
        <v>0</v>
      </c>
      <c r="AH563" s="34">
        <f t="shared" si="266"/>
        <v>0</v>
      </c>
      <c r="AI563" s="34">
        <f t="shared" si="267"/>
        <v>818.524</v>
      </c>
      <c r="AJ563" s="34">
        <v>0</v>
      </c>
      <c r="AK563" s="42">
        <v>0.03</v>
      </c>
      <c r="AL563" s="34">
        <f t="shared" si="362"/>
        <v>24.555720000000001</v>
      </c>
      <c r="AM563" s="34">
        <f t="shared" si="269"/>
        <v>843.07971999999995</v>
      </c>
      <c r="AN563" s="43">
        <v>0</v>
      </c>
      <c r="AO563" s="34">
        <f t="shared" si="270"/>
        <v>0</v>
      </c>
      <c r="AP563" s="34">
        <f t="shared" si="271"/>
        <v>843.07971999999995</v>
      </c>
      <c r="AQ563" s="34">
        <f t="shared" si="272"/>
        <v>800</v>
      </c>
      <c r="AR563" s="30" t="s">
        <v>59</v>
      </c>
      <c r="AS563" s="23" t="s">
        <v>54</v>
      </c>
      <c r="AT563" s="28">
        <f t="shared" si="363"/>
        <v>289.78750000000002</v>
      </c>
      <c r="AU563" s="34"/>
      <c r="AV563" s="28">
        <f t="shared" si="364"/>
        <v>676.17083333333335</v>
      </c>
      <c r="AW563" s="42">
        <v>0.25</v>
      </c>
      <c r="AX563" s="34">
        <f t="shared" si="365"/>
        <v>169.04270833333334</v>
      </c>
      <c r="AY563" s="43">
        <v>0</v>
      </c>
      <c r="AZ563" s="34">
        <f t="shared" si="366"/>
        <v>0</v>
      </c>
      <c r="BA563" s="34">
        <f t="shared" si="367"/>
        <v>845.21354166666674</v>
      </c>
      <c r="BB563" s="34">
        <v>0</v>
      </c>
      <c r="BC563" s="43">
        <v>0.03</v>
      </c>
      <c r="BD563" s="34">
        <f t="shared" si="368"/>
        <v>25.356406250000003</v>
      </c>
      <c r="BE563" s="34">
        <f t="shared" si="369"/>
        <v>870.56994791666671</v>
      </c>
      <c r="BF563" s="43">
        <v>0</v>
      </c>
      <c r="BG563" s="34">
        <f t="shared" si="370"/>
        <v>0</v>
      </c>
      <c r="BH563" s="34">
        <f t="shared" si="371"/>
        <v>870.56994791666671</v>
      </c>
      <c r="BI563" s="120">
        <f t="shared" si="372"/>
        <v>900</v>
      </c>
      <c r="BJ563" s="28">
        <f t="shared" si="339"/>
        <v>960</v>
      </c>
    </row>
    <row r="564" spans="1:62" s="46" customFormat="1" ht="15" x14ac:dyDescent="0.25">
      <c r="A564" s="103">
        <v>546</v>
      </c>
      <c r="B564" s="51" t="s">
        <v>448</v>
      </c>
      <c r="C564" s="21" t="s">
        <v>183</v>
      </c>
      <c r="D564" s="21" t="s">
        <v>88</v>
      </c>
      <c r="E564" s="22">
        <v>40</v>
      </c>
      <c r="F564" s="40">
        <v>35</v>
      </c>
      <c r="G564" s="47">
        <f t="shared" si="273"/>
        <v>75</v>
      </c>
      <c r="H564" s="50">
        <f t="shared" si="361"/>
        <v>40</v>
      </c>
      <c r="I564" s="28">
        <f t="shared" si="276"/>
        <v>289.78750000000002</v>
      </c>
      <c r="J564" s="28">
        <f t="shared" si="309"/>
        <v>11591.5</v>
      </c>
      <c r="K564" s="41">
        <v>15</v>
      </c>
      <c r="L564" s="34">
        <f t="shared" si="310"/>
        <v>772.76666666666665</v>
      </c>
      <c r="M564" s="28">
        <v>1303.57</v>
      </c>
      <c r="N564" s="42">
        <v>0.25</v>
      </c>
      <c r="O564" s="34">
        <f t="shared" si="311"/>
        <v>519.08416666666665</v>
      </c>
      <c r="P564" s="42">
        <v>1.54</v>
      </c>
      <c r="Q564" s="34">
        <f t="shared" si="312"/>
        <v>3197.5584666666668</v>
      </c>
      <c r="R564" s="34">
        <f t="shared" si="329"/>
        <v>5792.9793</v>
      </c>
      <c r="S564" s="42">
        <v>0.03</v>
      </c>
      <c r="T564" s="34">
        <f t="shared" si="313"/>
        <v>173.789379</v>
      </c>
      <c r="U564" s="34">
        <f t="shared" si="314"/>
        <v>5966.7686789999998</v>
      </c>
      <c r="V564" s="43">
        <v>0</v>
      </c>
      <c r="W564" s="34">
        <f t="shared" si="315"/>
        <v>0</v>
      </c>
      <c r="X564" s="36">
        <f t="shared" si="316"/>
        <v>5966.7686789999998</v>
      </c>
      <c r="Y564" s="36">
        <f t="shared" si="317"/>
        <v>6000</v>
      </c>
      <c r="Z564" s="29">
        <f t="shared" si="330"/>
        <v>7200</v>
      </c>
      <c r="AA564" s="40">
        <v>35</v>
      </c>
      <c r="AB564" s="28">
        <f t="shared" si="285"/>
        <v>18.399999999999999</v>
      </c>
      <c r="AC564" s="34"/>
      <c r="AD564" s="34">
        <f t="shared" si="264"/>
        <v>644</v>
      </c>
      <c r="AE564" s="43">
        <v>0.27100000000000002</v>
      </c>
      <c r="AF564" s="34">
        <f t="shared" si="265"/>
        <v>174.524</v>
      </c>
      <c r="AG564" s="43">
        <v>0</v>
      </c>
      <c r="AH564" s="34">
        <f t="shared" si="266"/>
        <v>0</v>
      </c>
      <c r="AI564" s="34">
        <f t="shared" si="267"/>
        <v>818.524</v>
      </c>
      <c r="AJ564" s="34">
        <v>0</v>
      </c>
      <c r="AK564" s="42">
        <v>0.03</v>
      </c>
      <c r="AL564" s="34">
        <f t="shared" si="362"/>
        <v>24.555720000000001</v>
      </c>
      <c r="AM564" s="34">
        <f t="shared" si="269"/>
        <v>843.07971999999995</v>
      </c>
      <c r="AN564" s="43">
        <v>0</v>
      </c>
      <c r="AO564" s="34">
        <f t="shared" si="270"/>
        <v>0</v>
      </c>
      <c r="AP564" s="34">
        <f t="shared" si="271"/>
        <v>843.07971999999995</v>
      </c>
      <c r="AQ564" s="34">
        <f t="shared" si="272"/>
        <v>800</v>
      </c>
      <c r="AR564" s="30" t="s">
        <v>59</v>
      </c>
      <c r="AS564" s="23" t="s">
        <v>54</v>
      </c>
      <c r="AT564" s="28">
        <f t="shared" si="363"/>
        <v>289.78750000000002</v>
      </c>
      <c r="AU564" s="34"/>
      <c r="AV564" s="28">
        <f t="shared" si="364"/>
        <v>676.17083333333335</v>
      </c>
      <c r="AW564" s="42">
        <v>0.25</v>
      </c>
      <c r="AX564" s="34">
        <f t="shared" si="365"/>
        <v>169.04270833333334</v>
      </c>
      <c r="AY564" s="43">
        <v>0</v>
      </c>
      <c r="AZ564" s="34">
        <f t="shared" si="366"/>
        <v>0</v>
      </c>
      <c r="BA564" s="34">
        <f t="shared" si="367"/>
        <v>845.21354166666674</v>
      </c>
      <c r="BB564" s="34">
        <v>0</v>
      </c>
      <c r="BC564" s="43">
        <v>0.03</v>
      </c>
      <c r="BD564" s="34">
        <f t="shared" si="368"/>
        <v>25.356406250000003</v>
      </c>
      <c r="BE564" s="34">
        <f t="shared" si="369"/>
        <v>870.56994791666671</v>
      </c>
      <c r="BF564" s="43">
        <v>0</v>
      </c>
      <c r="BG564" s="34">
        <f t="shared" si="370"/>
        <v>0</v>
      </c>
      <c r="BH564" s="34">
        <f t="shared" si="371"/>
        <v>870.56994791666671</v>
      </c>
      <c r="BI564" s="120">
        <f t="shared" si="372"/>
        <v>900</v>
      </c>
      <c r="BJ564" s="28">
        <f t="shared" si="339"/>
        <v>960</v>
      </c>
    </row>
    <row r="565" spans="1:62" s="46" customFormat="1" ht="15" x14ac:dyDescent="0.25">
      <c r="A565" s="103">
        <v>547</v>
      </c>
      <c r="B565" s="51" t="s">
        <v>449</v>
      </c>
      <c r="C565" s="21" t="s">
        <v>183</v>
      </c>
      <c r="D565" s="21" t="s">
        <v>88</v>
      </c>
      <c r="E565" s="22">
        <v>24</v>
      </c>
      <c r="F565" s="40">
        <v>21</v>
      </c>
      <c r="G565" s="47">
        <f t="shared" si="273"/>
        <v>45</v>
      </c>
      <c r="H565" s="50">
        <f t="shared" si="361"/>
        <v>24</v>
      </c>
      <c r="I565" s="28">
        <f t="shared" si="276"/>
        <v>289.78750000000002</v>
      </c>
      <c r="J565" s="28">
        <f t="shared" si="309"/>
        <v>6954.9000000000005</v>
      </c>
      <c r="K565" s="41">
        <v>15</v>
      </c>
      <c r="L565" s="34">
        <f t="shared" si="310"/>
        <v>463.66</v>
      </c>
      <c r="M565" s="28">
        <v>1303.57</v>
      </c>
      <c r="N565" s="42">
        <v>0.25</v>
      </c>
      <c r="O565" s="34">
        <f t="shared" si="311"/>
        <v>441.8075</v>
      </c>
      <c r="P565" s="42">
        <v>1.54</v>
      </c>
      <c r="Q565" s="34">
        <f t="shared" si="312"/>
        <v>2721.5342000000001</v>
      </c>
      <c r="R565" s="34">
        <f t="shared" si="329"/>
        <v>4930.5717000000004</v>
      </c>
      <c r="S565" s="42">
        <v>0.03</v>
      </c>
      <c r="T565" s="34">
        <f t="shared" si="313"/>
        <v>147.91715100000002</v>
      </c>
      <c r="U565" s="34">
        <f t="shared" si="314"/>
        <v>5078.4888510000001</v>
      </c>
      <c r="V565" s="43">
        <v>0</v>
      </c>
      <c r="W565" s="34">
        <f t="shared" si="315"/>
        <v>0</v>
      </c>
      <c r="X565" s="36">
        <f t="shared" si="316"/>
        <v>5078.4888510000001</v>
      </c>
      <c r="Y565" s="36">
        <f t="shared" si="317"/>
        <v>5100</v>
      </c>
      <c r="Z565" s="29">
        <f t="shared" si="330"/>
        <v>6120</v>
      </c>
      <c r="AA565" s="40">
        <v>21</v>
      </c>
      <c r="AB565" s="28">
        <f t="shared" si="285"/>
        <v>18.399999999999999</v>
      </c>
      <c r="AC565" s="34"/>
      <c r="AD565" s="34">
        <f t="shared" si="264"/>
        <v>386.4</v>
      </c>
      <c r="AE565" s="43">
        <v>0.27100000000000002</v>
      </c>
      <c r="AF565" s="34">
        <f t="shared" si="265"/>
        <v>104.7144</v>
      </c>
      <c r="AG565" s="43">
        <v>0</v>
      </c>
      <c r="AH565" s="34">
        <f t="shared" si="266"/>
        <v>0</v>
      </c>
      <c r="AI565" s="34">
        <f t="shared" si="267"/>
        <v>491.11439999999999</v>
      </c>
      <c r="AJ565" s="34">
        <v>0</v>
      </c>
      <c r="AK565" s="42">
        <v>0.03</v>
      </c>
      <c r="AL565" s="34">
        <f t="shared" si="362"/>
        <v>14.733431999999999</v>
      </c>
      <c r="AM565" s="34">
        <f t="shared" si="269"/>
        <v>505.84783199999998</v>
      </c>
      <c r="AN565" s="43">
        <v>0</v>
      </c>
      <c r="AO565" s="34">
        <f t="shared" si="270"/>
        <v>0</v>
      </c>
      <c r="AP565" s="34">
        <f t="shared" si="271"/>
        <v>505.84783199999998</v>
      </c>
      <c r="AQ565" s="34">
        <f t="shared" si="272"/>
        <v>500</v>
      </c>
      <c r="AR565" s="30" t="s">
        <v>59</v>
      </c>
      <c r="AS565" s="23" t="s">
        <v>41</v>
      </c>
      <c r="AT565" s="28">
        <f t="shared" si="363"/>
        <v>289.78750000000002</v>
      </c>
      <c r="AU565" s="34"/>
      <c r="AV565" s="28">
        <f t="shared" si="364"/>
        <v>405.70250000000004</v>
      </c>
      <c r="AW565" s="42">
        <v>0.25</v>
      </c>
      <c r="AX565" s="34">
        <f t="shared" si="365"/>
        <v>101.42562500000001</v>
      </c>
      <c r="AY565" s="43">
        <v>0</v>
      </c>
      <c r="AZ565" s="34">
        <f t="shared" si="366"/>
        <v>0</v>
      </c>
      <c r="BA565" s="34">
        <f t="shared" si="367"/>
        <v>507.12812500000007</v>
      </c>
      <c r="BB565" s="34">
        <v>0</v>
      </c>
      <c r="BC565" s="43">
        <v>0.03</v>
      </c>
      <c r="BD565" s="34">
        <f t="shared" si="368"/>
        <v>15.213843750000002</v>
      </c>
      <c r="BE565" s="34">
        <f t="shared" si="369"/>
        <v>522.34196875000009</v>
      </c>
      <c r="BF565" s="43">
        <v>0</v>
      </c>
      <c r="BG565" s="34">
        <f t="shared" si="370"/>
        <v>0</v>
      </c>
      <c r="BH565" s="34">
        <f t="shared" si="371"/>
        <v>522.34196875000009</v>
      </c>
      <c r="BI565" s="120">
        <f t="shared" si="372"/>
        <v>500</v>
      </c>
      <c r="BJ565" s="28">
        <f t="shared" si="339"/>
        <v>600</v>
      </c>
    </row>
    <row r="566" spans="1:62" s="46" customFormat="1" ht="15" x14ac:dyDescent="0.25">
      <c r="A566" s="103">
        <v>548</v>
      </c>
      <c r="B566" s="51" t="s">
        <v>450</v>
      </c>
      <c r="C566" s="21" t="s">
        <v>183</v>
      </c>
      <c r="D566" s="21" t="s">
        <v>88</v>
      </c>
      <c r="E566" s="22">
        <v>22</v>
      </c>
      <c r="F566" s="40">
        <v>7</v>
      </c>
      <c r="G566" s="47">
        <f t="shared" si="273"/>
        <v>29</v>
      </c>
      <c r="H566" s="50">
        <f t="shared" si="361"/>
        <v>22</v>
      </c>
      <c r="I566" s="28">
        <f t="shared" si="276"/>
        <v>289.78750000000002</v>
      </c>
      <c r="J566" s="28">
        <f t="shared" si="309"/>
        <v>6375.3250000000007</v>
      </c>
      <c r="K566" s="41">
        <v>15</v>
      </c>
      <c r="L566" s="34">
        <f t="shared" si="310"/>
        <v>425.0216666666667</v>
      </c>
      <c r="M566" s="28">
        <v>1303.57</v>
      </c>
      <c r="N566" s="42">
        <v>0.25</v>
      </c>
      <c r="O566" s="34">
        <f t="shared" si="311"/>
        <v>432.14791666666667</v>
      </c>
      <c r="P566" s="42">
        <v>1.54</v>
      </c>
      <c r="Q566" s="34">
        <f t="shared" si="312"/>
        <v>2662.0311666666666</v>
      </c>
      <c r="R566" s="34">
        <f t="shared" si="329"/>
        <v>4822.7707499999997</v>
      </c>
      <c r="S566" s="42">
        <v>0.03</v>
      </c>
      <c r="T566" s="34">
        <f t="shared" si="313"/>
        <v>144.6831225</v>
      </c>
      <c r="U566" s="34">
        <f t="shared" si="314"/>
        <v>4967.4538724999993</v>
      </c>
      <c r="V566" s="43">
        <v>0</v>
      </c>
      <c r="W566" s="34">
        <f t="shared" si="315"/>
        <v>0</v>
      </c>
      <c r="X566" s="36">
        <f t="shared" si="316"/>
        <v>4967.4538724999993</v>
      </c>
      <c r="Y566" s="36">
        <f t="shared" si="317"/>
        <v>5000</v>
      </c>
      <c r="Z566" s="29">
        <f t="shared" si="330"/>
        <v>6000</v>
      </c>
      <c r="AA566" s="40">
        <v>7</v>
      </c>
      <c r="AB566" s="28">
        <f t="shared" si="285"/>
        <v>18.399999999999999</v>
      </c>
      <c r="AC566" s="34"/>
      <c r="AD566" s="34">
        <f t="shared" si="264"/>
        <v>128.79999999999998</v>
      </c>
      <c r="AE566" s="43">
        <v>0.27100000000000002</v>
      </c>
      <c r="AF566" s="34">
        <f t="shared" si="265"/>
        <v>34.904799999999994</v>
      </c>
      <c r="AG566" s="43">
        <v>0</v>
      </c>
      <c r="AH566" s="34">
        <f t="shared" si="266"/>
        <v>0</v>
      </c>
      <c r="AI566" s="34">
        <f t="shared" si="267"/>
        <v>163.70479999999998</v>
      </c>
      <c r="AJ566" s="34">
        <v>0</v>
      </c>
      <c r="AK566" s="42">
        <v>0.03</v>
      </c>
      <c r="AL566" s="34">
        <f t="shared" si="362"/>
        <v>4.9111439999999993</v>
      </c>
      <c r="AM566" s="34">
        <f t="shared" si="269"/>
        <v>168.61594399999998</v>
      </c>
      <c r="AN566" s="43">
        <v>0</v>
      </c>
      <c r="AO566" s="34">
        <f t="shared" si="270"/>
        <v>0</v>
      </c>
      <c r="AP566" s="34">
        <f t="shared" si="271"/>
        <v>168.61594399999998</v>
      </c>
      <c r="AQ566" s="34">
        <f t="shared" si="272"/>
        <v>200</v>
      </c>
      <c r="AR566" s="30" t="s">
        <v>59</v>
      </c>
      <c r="AS566" s="23" t="s">
        <v>272</v>
      </c>
      <c r="AT566" s="28">
        <f t="shared" si="363"/>
        <v>289.78750000000002</v>
      </c>
      <c r="AU566" s="34"/>
      <c r="AV566" s="28">
        <f t="shared" si="364"/>
        <v>135.23416666666668</v>
      </c>
      <c r="AW566" s="42">
        <v>0.25</v>
      </c>
      <c r="AX566" s="34">
        <f t="shared" si="365"/>
        <v>33.80854166666667</v>
      </c>
      <c r="AY566" s="43">
        <v>0</v>
      </c>
      <c r="AZ566" s="34">
        <f t="shared" si="366"/>
        <v>0</v>
      </c>
      <c r="BA566" s="34">
        <f t="shared" si="367"/>
        <v>169.04270833333334</v>
      </c>
      <c r="BB566" s="34">
        <v>0</v>
      </c>
      <c r="BC566" s="43">
        <v>0.03</v>
      </c>
      <c r="BD566" s="34">
        <f t="shared" si="368"/>
        <v>5.0712812500000002</v>
      </c>
      <c r="BE566" s="34">
        <f t="shared" si="369"/>
        <v>174.11398958333334</v>
      </c>
      <c r="BF566" s="43">
        <v>0</v>
      </c>
      <c r="BG566" s="34">
        <f t="shared" si="370"/>
        <v>0</v>
      </c>
      <c r="BH566" s="34">
        <f t="shared" si="371"/>
        <v>174.11398958333334</v>
      </c>
      <c r="BI566" s="120">
        <f t="shared" si="372"/>
        <v>200</v>
      </c>
      <c r="BJ566" s="28">
        <f t="shared" si="339"/>
        <v>240</v>
      </c>
    </row>
    <row r="567" spans="1:62" s="46" customFormat="1" ht="25.5" x14ac:dyDescent="0.25">
      <c r="A567" s="103">
        <v>549</v>
      </c>
      <c r="B567" s="51" t="s">
        <v>451</v>
      </c>
      <c r="C567" s="21" t="s">
        <v>183</v>
      </c>
      <c r="D567" s="21" t="s">
        <v>88</v>
      </c>
      <c r="E567" s="66">
        <v>20</v>
      </c>
      <c r="F567" s="40">
        <v>21</v>
      </c>
      <c r="G567" s="47">
        <f>E567+F567</f>
        <v>41</v>
      </c>
      <c r="H567" s="50">
        <f>E567</f>
        <v>20</v>
      </c>
      <c r="I567" s="28">
        <f t="shared" si="276"/>
        <v>289.78750000000002</v>
      </c>
      <c r="J567" s="28">
        <f>E567*I567</f>
        <v>5795.75</v>
      </c>
      <c r="K567" s="41">
        <v>15</v>
      </c>
      <c r="L567" s="34">
        <f>J567/K567</f>
        <v>386.38333333333333</v>
      </c>
      <c r="M567" s="28">
        <v>1303.5733333333333</v>
      </c>
      <c r="N567" s="42">
        <v>0.25</v>
      </c>
      <c r="O567" s="34">
        <f>(L567+M567)*N567</f>
        <v>422.48916666666662</v>
      </c>
      <c r="P567" s="42">
        <v>1.54</v>
      </c>
      <c r="Q567" s="34">
        <f>(L567+M567)*P567</f>
        <v>2602.5332666666663</v>
      </c>
      <c r="R567" s="34">
        <f>L567+M567+O567+Q567</f>
        <v>4714.9790999999996</v>
      </c>
      <c r="S567" s="42">
        <v>0.03</v>
      </c>
      <c r="T567" s="34">
        <f>R567*S567</f>
        <v>141.44937299999998</v>
      </c>
      <c r="U567" s="34">
        <f>R567+T567</f>
        <v>4856.4284729999999</v>
      </c>
      <c r="V567" s="43">
        <v>0</v>
      </c>
      <c r="W567" s="34">
        <v>0</v>
      </c>
      <c r="X567" s="36">
        <f>U567+W567</f>
        <v>4856.4284729999999</v>
      </c>
      <c r="Y567" s="36">
        <f>MROUND(X567,100)</f>
        <v>4900</v>
      </c>
      <c r="Z567" s="29">
        <f t="shared" si="330"/>
        <v>5880</v>
      </c>
      <c r="AA567" s="40"/>
      <c r="AB567" s="28"/>
      <c r="AC567" s="34"/>
      <c r="AD567" s="34"/>
      <c r="AE567" s="43"/>
      <c r="AF567" s="34"/>
      <c r="AG567" s="43"/>
      <c r="AH567" s="34"/>
      <c r="AI567" s="34"/>
      <c r="AJ567" s="34"/>
      <c r="AK567" s="42"/>
      <c r="AL567" s="34"/>
      <c r="AM567" s="34"/>
      <c r="AN567" s="43"/>
      <c r="AO567" s="34"/>
      <c r="AP567" s="34"/>
      <c r="AQ567" s="34"/>
      <c r="AR567" s="57"/>
      <c r="AS567" s="40">
        <v>21</v>
      </c>
      <c r="AT567" s="28">
        <f t="shared" ref="AT567:AT574" si="373">(323.2*0.67)+(96.5*2.3*0.33)</f>
        <v>289.78750000000002</v>
      </c>
      <c r="AU567" s="34"/>
      <c r="AV567" s="28">
        <f>(AT567*AS567)/15</f>
        <v>405.70250000000004</v>
      </c>
      <c r="AW567" s="42">
        <v>0.25</v>
      </c>
      <c r="AX567" s="34">
        <f>AV567*AW567</f>
        <v>101.42562500000001</v>
      </c>
      <c r="AY567" s="43">
        <v>0</v>
      </c>
      <c r="AZ567" s="34">
        <f>AV567*AY567</f>
        <v>0</v>
      </c>
      <c r="BA567" s="34">
        <f>AV567+AX567+AZ567</f>
        <v>507.12812500000007</v>
      </c>
      <c r="BB567" s="34">
        <v>0</v>
      </c>
      <c r="BC567" s="43">
        <v>0.03</v>
      </c>
      <c r="BD567" s="34">
        <f>(BA567+BB567)*BC567</f>
        <v>15.213843750000002</v>
      </c>
      <c r="BE567" s="34">
        <f>BA567+BB567+BD567</f>
        <v>522.34196875000009</v>
      </c>
      <c r="BF567" s="43">
        <v>0</v>
      </c>
      <c r="BG567" s="34">
        <f>BE567*BF567</f>
        <v>0</v>
      </c>
      <c r="BH567" s="34">
        <f>BE567+BG567</f>
        <v>522.34196875000009</v>
      </c>
      <c r="BI567" s="120">
        <f>MROUND(BH567,100)</f>
        <v>500</v>
      </c>
      <c r="BJ567" s="28">
        <f t="shared" si="339"/>
        <v>0</v>
      </c>
    </row>
    <row r="568" spans="1:62" s="46" customFormat="1" ht="25.5" x14ac:dyDescent="0.25">
      <c r="A568" s="103">
        <v>550</v>
      </c>
      <c r="B568" s="51" t="s">
        <v>452</v>
      </c>
      <c r="C568" s="21" t="s">
        <v>183</v>
      </c>
      <c r="D568" s="21" t="s">
        <v>88</v>
      </c>
      <c r="E568" s="66">
        <v>20</v>
      </c>
      <c r="F568" s="40">
        <v>21</v>
      </c>
      <c r="G568" s="47">
        <f>E568+F568</f>
        <v>41</v>
      </c>
      <c r="H568" s="50">
        <f>E568</f>
        <v>20</v>
      </c>
      <c r="I568" s="28">
        <f t="shared" si="276"/>
        <v>289.78750000000002</v>
      </c>
      <c r="J568" s="28">
        <f>E568*I568</f>
        <v>5795.75</v>
      </c>
      <c r="K568" s="41">
        <v>15</v>
      </c>
      <c r="L568" s="34">
        <f>J568/K568</f>
        <v>386.38333333333333</v>
      </c>
      <c r="M568" s="28">
        <v>1303.5733333333333</v>
      </c>
      <c r="N568" s="42">
        <v>0.25</v>
      </c>
      <c r="O568" s="34">
        <f>(L568+M568)*N568</f>
        <v>422.48916666666662</v>
      </c>
      <c r="P568" s="42">
        <v>1.54</v>
      </c>
      <c r="Q568" s="34">
        <f>(L568+M568)*P568</f>
        <v>2602.5332666666663</v>
      </c>
      <c r="R568" s="34">
        <f>L568+M568+O568+Q568</f>
        <v>4714.9790999999996</v>
      </c>
      <c r="S568" s="42">
        <v>0.03</v>
      </c>
      <c r="T568" s="34">
        <f>R568*S568</f>
        <v>141.44937299999998</v>
      </c>
      <c r="U568" s="34">
        <f>R568+T568</f>
        <v>4856.4284729999999</v>
      </c>
      <c r="V568" s="43">
        <v>0</v>
      </c>
      <c r="W568" s="34">
        <v>0</v>
      </c>
      <c r="X568" s="36">
        <f>U568+W568</f>
        <v>4856.4284729999999</v>
      </c>
      <c r="Y568" s="36">
        <f>MROUND(X568,100)</f>
        <v>4900</v>
      </c>
      <c r="Z568" s="29">
        <f t="shared" si="330"/>
        <v>5880</v>
      </c>
      <c r="AA568" s="40"/>
      <c r="AB568" s="28"/>
      <c r="AC568" s="34"/>
      <c r="AD568" s="34"/>
      <c r="AE568" s="43"/>
      <c r="AF568" s="34"/>
      <c r="AG568" s="43"/>
      <c r="AH568" s="34"/>
      <c r="AI568" s="34"/>
      <c r="AJ568" s="34"/>
      <c r="AK568" s="42"/>
      <c r="AL568" s="34"/>
      <c r="AM568" s="34"/>
      <c r="AN568" s="43"/>
      <c r="AO568" s="34"/>
      <c r="AP568" s="34"/>
      <c r="AQ568" s="34"/>
      <c r="AR568" s="57"/>
      <c r="AS568" s="40">
        <v>21</v>
      </c>
      <c r="AT568" s="28">
        <f t="shared" si="373"/>
        <v>289.78750000000002</v>
      </c>
      <c r="AU568" s="34"/>
      <c r="AV568" s="28">
        <f>(AT568*AS568)/15</f>
        <v>405.70250000000004</v>
      </c>
      <c r="AW568" s="42">
        <v>0.25</v>
      </c>
      <c r="AX568" s="34">
        <f>AV568*AW568</f>
        <v>101.42562500000001</v>
      </c>
      <c r="AY568" s="43">
        <v>0</v>
      </c>
      <c r="AZ568" s="34">
        <f>AV568*AY568</f>
        <v>0</v>
      </c>
      <c r="BA568" s="34">
        <f>AV568+AX568+AZ568</f>
        <v>507.12812500000007</v>
      </c>
      <c r="BB568" s="34">
        <v>0</v>
      </c>
      <c r="BC568" s="43">
        <v>0.03</v>
      </c>
      <c r="BD568" s="34">
        <f>(BA568+BB568)*BC568</f>
        <v>15.213843750000002</v>
      </c>
      <c r="BE568" s="34">
        <f>BA568+BB568+BD568</f>
        <v>522.34196875000009</v>
      </c>
      <c r="BF568" s="43">
        <v>0</v>
      </c>
      <c r="BG568" s="34">
        <f>BE568*BF568</f>
        <v>0</v>
      </c>
      <c r="BH568" s="34">
        <f>BE568+BG568</f>
        <v>522.34196875000009</v>
      </c>
      <c r="BI568" s="120">
        <f>MROUND(BH568,100)</f>
        <v>500</v>
      </c>
      <c r="BJ568" s="28">
        <f t="shared" si="339"/>
        <v>0</v>
      </c>
    </row>
    <row r="569" spans="1:62" s="46" customFormat="1" ht="25.5" x14ac:dyDescent="0.25">
      <c r="A569" s="103">
        <v>551</v>
      </c>
      <c r="B569" s="51" t="s">
        <v>453</v>
      </c>
      <c r="C569" s="21" t="s">
        <v>183</v>
      </c>
      <c r="D569" s="21" t="s">
        <v>88</v>
      </c>
      <c r="E569" s="66">
        <v>20</v>
      </c>
      <c r="F569" s="40">
        <v>21</v>
      </c>
      <c r="G569" s="47">
        <f>E569+F569</f>
        <v>41</v>
      </c>
      <c r="H569" s="50">
        <f>E569</f>
        <v>20</v>
      </c>
      <c r="I569" s="28">
        <f t="shared" si="276"/>
        <v>289.78750000000002</v>
      </c>
      <c r="J569" s="28">
        <f>E569*I569</f>
        <v>5795.75</v>
      </c>
      <c r="K569" s="41">
        <v>15</v>
      </c>
      <c r="L569" s="34">
        <f>J569/K569</f>
        <v>386.38333333333333</v>
      </c>
      <c r="M569" s="28">
        <v>1303.5733333333333</v>
      </c>
      <c r="N569" s="42">
        <v>0.25</v>
      </c>
      <c r="O569" s="34">
        <f>(L569+M569)*N569</f>
        <v>422.48916666666662</v>
      </c>
      <c r="P569" s="42">
        <v>1.54</v>
      </c>
      <c r="Q569" s="34">
        <f>(L569+M569)*P569</f>
        <v>2602.5332666666663</v>
      </c>
      <c r="R569" s="34">
        <f>L569+M569+O569+Q569</f>
        <v>4714.9790999999996</v>
      </c>
      <c r="S569" s="42">
        <v>0.03</v>
      </c>
      <c r="T569" s="34">
        <f>R569*S569</f>
        <v>141.44937299999998</v>
      </c>
      <c r="U569" s="34">
        <f>R569+T569</f>
        <v>4856.4284729999999</v>
      </c>
      <c r="V569" s="43">
        <v>0</v>
      </c>
      <c r="W569" s="34">
        <v>0</v>
      </c>
      <c r="X569" s="36">
        <f>U569+W569</f>
        <v>4856.4284729999999</v>
      </c>
      <c r="Y569" s="36">
        <f>MROUND(X569,100)</f>
        <v>4900</v>
      </c>
      <c r="Z569" s="29">
        <f t="shared" si="330"/>
        <v>5880</v>
      </c>
      <c r="AA569" s="40">
        <v>21</v>
      </c>
      <c r="AB569" s="28">
        <f t="shared" si="285"/>
        <v>18.399999999999999</v>
      </c>
      <c r="AC569" s="34"/>
      <c r="AD569" s="34">
        <f>AB569*AA569</f>
        <v>386.4</v>
      </c>
      <c r="AE569" s="43">
        <v>0.27100000000000002</v>
      </c>
      <c r="AF569" s="34">
        <f>AD569*AE569</f>
        <v>104.7144</v>
      </c>
      <c r="AG569" s="43">
        <v>0</v>
      </c>
      <c r="AH569" s="34">
        <f>AD569*AG569</f>
        <v>0</v>
      </c>
      <c r="AI569" s="34">
        <f>AD569+AF569+AH569</f>
        <v>491.11439999999999</v>
      </c>
      <c r="AJ569" s="34">
        <v>0</v>
      </c>
      <c r="AK569" s="42">
        <v>0.03</v>
      </c>
      <c r="AL569" s="34">
        <f>(AI569+AJ569)*AK569</f>
        <v>14.733431999999999</v>
      </c>
      <c r="AM569" s="34">
        <f>AI569+AJ569+AL569</f>
        <v>505.84783199999998</v>
      </c>
      <c r="AN569" s="43">
        <v>0</v>
      </c>
      <c r="AO569" s="34">
        <f>AM569*AN569</f>
        <v>0</v>
      </c>
      <c r="AP569" s="34">
        <f>AM569+AO569</f>
        <v>505.84783199999998</v>
      </c>
      <c r="AQ569" s="34">
        <f>MROUND(AP569,100)</f>
        <v>500</v>
      </c>
      <c r="AR569" s="57"/>
      <c r="AS569" s="40"/>
      <c r="AT569" s="28">
        <f t="shared" si="373"/>
        <v>289.78750000000002</v>
      </c>
      <c r="AU569" s="34"/>
      <c r="AV569" s="28">
        <f>(AT569*AS569)/15</f>
        <v>0</v>
      </c>
      <c r="AW569" s="42">
        <v>0.25</v>
      </c>
      <c r="AX569" s="34">
        <f>AV569*AW569</f>
        <v>0</v>
      </c>
      <c r="AY569" s="43">
        <v>0</v>
      </c>
      <c r="AZ569" s="34">
        <f>AV569*AY569</f>
        <v>0</v>
      </c>
      <c r="BA569" s="34">
        <f>AV569+AX569+AZ569</f>
        <v>0</v>
      </c>
      <c r="BB569" s="34">
        <v>0</v>
      </c>
      <c r="BC569" s="43">
        <v>0.03</v>
      </c>
      <c r="BD569" s="34">
        <f>(BA569+BB569)*BC569</f>
        <v>0</v>
      </c>
      <c r="BE569" s="34">
        <f>BA569+BB569+BD569</f>
        <v>0</v>
      </c>
      <c r="BF569" s="43">
        <v>0</v>
      </c>
      <c r="BG569" s="34">
        <f>BE569*BF569</f>
        <v>0</v>
      </c>
      <c r="BH569" s="34">
        <f>BE569+BG569</f>
        <v>0</v>
      </c>
      <c r="BI569" s="121"/>
      <c r="BJ569" s="28">
        <f t="shared" si="339"/>
        <v>600</v>
      </c>
    </row>
    <row r="570" spans="1:62" s="46" customFormat="1" ht="15" x14ac:dyDescent="0.25">
      <c r="A570" s="103">
        <v>552</v>
      </c>
      <c r="B570" s="51" t="s">
        <v>454</v>
      </c>
      <c r="C570" s="21" t="s">
        <v>183</v>
      </c>
      <c r="D570" s="21" t="s">
        <v>88</v>
      </c>
      <c r="E570" s="66">
        <v>24</v>
      </c>
      <c r="F570" s="40">
        <v>28</v>
      </c>
      <c r="G570" s="47">
        <f>E570+F570</f>
        <v>52</v>
      </c>
      <c r="H570" s="50">
        <f>E570</f>
        <v>24</v>
      </c>
      <c r="I570" s="28">
        <f t="shared" si="276"/>
        <v>289.78750000000002</v>
      </c>
      <c r="J570" s="28">
        <f>E570*I570</f>
        <v>6954.9000000000005</v>
      </c>
      <c r="K570" s="41">
        <v>15</v>
      </c>
      <c r="L570" s="34">
        <f>J570/K570</f>
        <v>463.66</v>
      </c>
      <c r="M570" s="28">
        <v>657.17</v>
      </c>
      <c r="N570" s="42">
        <v>0.25</v>
      </c>
      <c r="O570" s="34">
        <f>(L570+M570)*N570</f>
        <v>280.20749999999998</v>
      </c>
      <c r="P570" s="42">
        <v>1.54</v>
      </c>
      <c r="Q570" s="34">
        <f>(L570+M570)*P570</f>
        <v>1726.0781999999999</v>
      </c>
      <c r="R570" s="34">
        <f>L570+M570+O570+Q570</f>
        <v>3127.1156999999998</v>
      </c>
      <c r="S570" s="42">
        <v>0.03</v>
      </c>
      <c r="T570" s="34">
        <f>R570*S570</f>
        <v>93.813470999999993</v>
      </c>
      <c r="U570" s="34">
        <f>R570+T570</f>
        <v>3220.9291709999998</v>
      </c>
      <c r="V570" s="43">
        <v>0</v>
      </c>
      <c r="W570" s="34">
        <v>0</v>
      </c>
      <c r="X570" s="36">
        <f>U570+W570</f>
        <v>3220.9291709999998</v>
      </c>
      <c r="Y570" s="36">
        <f>MROUND(X570,100)</f>
        <v>3200</v>
      </c>
      <c r="Z570" s="29">
        <f t="shared" si="330"/>
        <v>3840</v>
      </c>
      <c r="AA570" s="40"/>
      <c r="AB570" s="28"/>
      <c r="AC570" s="34"/>
      <c r="AD570" s="34"/>
      <c r="AE570" s="43"/>
      <c r="AF570" s="34"/>
      <c r="AG570" s="43"/>
      <c r="AH570" s="34"/>
      <c r="AI570" s="34"/>
      <c r="AJ570" s="34"/>
      <c r="AK570" s="42"/>
      <c r="AL570" s="34"/>
      <c r="AM570" s="34"/>
      <c r="AN570" s="43"/>
      <c r="AO570" s="34"/>
      <c r="AP570" s="34"/>
      <c r="AQ570" s="34"/>
      <c r="AR570" s="57"/>
      <c r="AS570" s="40">
        <v>28</v>
      </c>
      <c r="AT570" s="28">
        <f t="shared" si="373"/>
        <v>289.78750000000002</v>
      </c>
      <c r="AU570" s="34"/>
      <c r="AV570" s="28">
        <f>(AT570*AS570)/15</f>
        <v>540.93666666666672</v>
      </c>
      <c r="AW570" s="42">
        <v>0.25</v>
      </c>
      <c r="AX570" s="34">
        <f>AV570*AW570</f>
        <v>135.23416666666668</v>
      </c>
      <c r="AY570" s="43">
        <v>0</v>
      </c>
      <c r="AZ570" s="34">
        <f>AV570*AY570</f>
        <v>0</v>
      </c>
      <c r="BA570" s="34">
        <f>AV570+AX570+AZ570</f>
        <v>676.17083333333335</v>
      </c>
      <c r="BB570" s="34">
        <v>0</v>
      </c>
      <c r="BC570" s="43">
        <v>0.03</v>
      </c>
      <c r="BD570" s="34">
        <f>(BA570+BB570)*BC570</f>
        <v>20.285125000000001</v>
      </c>
      <c r="BE570" s="34">
        <f>BA570+BB570+BD570</f>
        <v>696.45595833333334</v>
      </c>
      <c r="BF570" s="43">
        <v>0</v>
      </c>
      <c r="BG570" s="34">
        <f>BE570*BF570</f>
        <v>0</v>
      </c>
      <c r="BH570" s="34">
        <f>BE570+BG570</f>
        <v>696.45595833333334</v>
      </c>
      <c r="BI570" s="120">
        <f>MROUND(BH570,100)</f>
        <v>700</v>
      </c>
      <c r="BJ570" s="28">
        <f t="shared" si="339"/>
        <v>0</v>
      </c>
    </row>
    <row r="571" spans="1:62" s="46" customFormat="1" ht="15" x14ac:dyDescent="0.25">
      <c r="A571" s="103">
        <v>553</v>
      </c>
      <c r="B571" s="51" t="s">
        <v>455</v>
      </c>
      <c r="C571" s="21" t="s">
        <v>183</v>
      </c>
      <c r="D571" s="21" t="s">
        <v>88</v>
      </c>
      <c r="E571" s="22">
        <v>30</v>
      </c>
      <c r="F571" s="40">
        <v>28</v>
      </c>
      <c r="G571" s="47">
        <f t="shared" ref="G571:G574" si="374">E571+F571</f>
        <v>58</v>
      </c>
      <c r="H571" s="50">
        <f t="shared" si="361"/>
        <v>30</v>
      </c>
      <c r="I571" s="28">
        <f t="shared" si="276"/>
        <v>289.78750000000002</v>
      </c>
      <c r="J571" s="28">
        <f t="shared" si="309"/>
        <v>8693.625</v>
      </c>
      <c r="K571" s="41">
        <v>15</v>
      </c>
      <c r="L571" s="34">
        <f t="shared" si="310"/>
        <v>579.57500000000005</v>
      </c>
      <c r="M571" s="28">
        <v>1303.57</v>
      </c>
      <c r="N571" s="42">
        <v>0.25</v>
      </c>
      <c r="O571" s="34">
        <f t="shared" si="311"/>
        <v>470.78625</v>
      </c>
      <c r="P571" s="42">
        <v>1.54</v>
      </c>
      <c r="Q571" s="34">
        <f t="shared" si="312"/>
        <v>2900.0432999999998</v>
      </c>
      <c r="R571" s="34">
        <f t="shared" ref="R571:R574" si="375">L571+M571+O571+Q571</f>
        <v>5253.9745499999999</v>
      </c>
      <c r="S571" s="42">
        <v>0.03</v>
      </c>
      <c r="T571" s="34">
        <f t="shared" si="313"/>
        <v>157.6192365</v>
      </c>
      <c r="U571" s="34">
        <f t="shared" si="314"/>
        <v>5411.5937864999996</v>
      </c>
      <c r="V571" s="43">
        <v>0</v>
      </c>
      <c r="W571" s="34">
        <f t="shared" si="315"/>
        <v>0</v>
      </c>
      <c r="X571" s="36">
        <f t="shared" si="316"/>
        <v>5411.5937864999996</v>
      </c>
      <c r="Y571" s="36">
        <f t="shared" ref="Y571:Y574" si="376">MROUND(X571,100)</f>
        <v>5400</v>
      </c>
      <c r="Z571" s="29">
        <f t="shared" si="330"/>
        <v>6480</v>
      </c>
      <c r="AA571" s="40">
        <v>28</v>
      </c>
      <c r="AB571" s="28">
        <f t="shared" si="285"/>
        <v>18.399999999999999</v>
      </c>
      <c r="AC571" s="34"/>
      <c r="AD571" s="34">
        <f t="shared" ref="AD571:AD574" si="377">AB571*AA571</f>
        <v>515.19999999999993</v>
      </c>
      <c r="AE571" s="43">
        <v>0.27100000000000002</v>
      </c>
      <c r="AF571" s="34">
        <f t="shared" ref="AF571:AF574" si="378">AD571*AE571</f>
        <v>139.61919999999998</v>
      </c>
      <c r="AG571" s="43">
        <v>0</v>
      </c>
      <c r="AH571" s="34">
        <f t="shared" ref="AH571:AH574" si="379">AD571*AG571</f>
        <v>0</v>
      </c>
      <c r="AI571" s="34">
        <f t="shared" ref="AI571:AI574" si="380">AD571+AF571+AH571</f>
        <v>654.81919999999991</v>
      </c>
      <c r="AJ571" s="34">
        <v>0</v>
      </c>
      <c r="AK571" s="42">
        <v>0.03</v>
      </c>
      <c r="AL571" s="34">
        <f t="shared" si="362"/>
        <v>19.644575999999997</v>
      </c>
      <c r="AM571" s="34">
        <f t="shared" ref="AM571:AM574" si="381">AI571+AJ571+AL571</f>
        <v>674.46377599999994</v>
      </c>
      <c r="AN571" s="43">
        <v>0</v>
      </c>
      <c r="AO571" s="34">
        <f t="shared" ref="AO571:AO574" si="382">AM571*AN571</f>
        <v>0</v>
      </c>
      <c r="AP571" s="34">
        <f t="shared" ref="AP571:AP574" si="383">AM571+AO571</f>
        <v>674.46377599999994</v>
      </c>
      <c r="AQ571" s="34">
        <f t="shared" ref="AQ571:AQ574" si="384">MROUND(AP571,100)</f>
        <v>700</v>
      </c>
      <c r="AR571" s="30" t="s">
        <v>59</v>
      </c>
      <c r="AS571" s="23" t="s">
        <v>47</v>
      </c>
      <c r="AT571" s="28">
        <f t="shared" si="373"/>
        <v>289.78750000000002</v>
      </c>
      <c r="AU571" s="34"/>
      <c r="AV571" s="28">
        <f t="shared" ref="AV571:AV574" si="385">(AT571*AS571)/15</f>
        <v>540.93666666666672</v>
      </c>
      <c r="AW571" s="42">
        <v>0.25</v>
      </c>
      <c r="AX571" s="34">
        <f t="shared" ref="AX571:AX574" si="386">AV571*AW571</f>
        <v>135.23416666666668</v>
      </c>
      <c r="AY571" s="43">
        <v>0</v>
      </c>
      <c r="AZ571" s="34">
        <f t="shared" ref="AZ571:AZ574" si="387">AV571*AY571</f>
        <v>0</v>
      </c>
      <c r="BA571" s="34">
        <f t="shared" ref="BA571:BA574" si="388">AV571+AX571+AZ571</f>
        <v>676.17083333333335</v>
      </c>
      <c r="BB571" s="34">
        <v>0</v>
      </c>
      <c r="BC571" s="43">
        <v>0.03</v>
      </c>
      <c r="BD571" s="34">
        <f t="shared" ref="BD571:BD574" si="389">(BA571+BB571)*BC571</f>
        <v>20.285125000000001</v>
      </c>
      <c r="BE571" s="34">
        <f t="shared" ref="BE571:BE574" si="390">BA571+BB571+BD571</f>
        <v>696.45595833333334</v>
      </c>
      <c r="BF571" s="43">
        <v>0</v>
      </c>
      <c r="BG571" s="34">
        <f t="shared" ref="BG571:BG574" si="391">BE571*BF571</f>
        <v>0</v>
      </c>
      <c r="BH571" s="34">
        <f t="shared" ref="BH571:BH574" si="392">BE571+BG571</f>
        <v>696.45595833333334</v>
      </c>
      <c r="BI571" s="120">
        <f t="shared" ref="BI571:BI574" si="393">MROUND(BH571,100)</f>
        <v>700</v>
      </c>
      <c r="BJ571" s="28">
        <f t="shared" si="339"/>
        <v>840</v>
      </c>
    </row>
    <row r="572" spans="1:62" s="46" customFormat="1" ht="15" x14ac:dyDescent="0.25">
      <c r="A572" s="103">
        <v>554</v>
      </c>
      <c r="B572" s="51" t="s">
        <v>456</v>
      </c>
      <c r="C572" s="21" t="s">
        <v>183</v>
      </c>
      <c r="D572" s="21" t="s">
        <v>88</v>
      </c>
      <c r="E572" s="22">
        <v>24</v>
      </c>
      <c r="F572" s="40">
        <v>8</v>
      </c>
      <c r="G572" s="47">
        <f t="shared" si="374"/>
        <v>32</v>
      </c>
      <c r="H572" s="50">
        <f t="shared" si="361"/>
        <v>24</v>
      </c>
      <c r="I572" s="28">
        <f t="shared" si="276"/>
        <v>289.78750000000002</v>
      </c>
      <c r="J572" s="28">
        <f t="shared" si="309"/>
        <v>6954.9000000000005</v>
      </c>
      <c r="K572" s="41">
        <v>15</v>
      </c>
      <c r="L572" s="34">
        <f t="shared" si="310"/>
        <v>463.66</v>
      </c>
      <c r="M572" s="28">
        <v>1303.57</v>
      </c>
      <c r="N572" s="42">
        <v>0.25</v>
      </c>
      <c r="O572" s="34">
        <f t="shared" si="311"/>
        <v>441.8075</v>
      </c>
      <c r="P572" s="42">
        <v>1.54</v>
      </c>
      <c r="Q572" s="34">
        <f t="shared" si="312"/>
        <v>2721.5342000000001</v>
      </c>
      <c r="R572" s="34">
        <f t="shared" si="375"/>
        <v>4930.5717000000004</v>
      </c>
      <c r="S572" s="42">
        <v>0.03</v>
      </c>
      <c r="T572" s="34">
        <f t="shared" si="313"/>
        <v>147.91715100000002</v>
      </c>
      <c r="U572" s="34">
        <f t="shared" si="314"/>
        <v>5078.4888510000001</v>
      </c>
      <c r="V572" s="43">
        <v>0</v>
      </c>
      <c r="W572" s="34">
        <f t="shared" si="315"/>
        <v>0</v>
      </c>
      <c r="X572" s="36">
        <f t="shared" si="316"/>
        <v>5078.4888510000001</v>
      </c>
      <c r="Y572" s="36">
        <f t="shared" si="376"/>
        <v>5100</v>
      </c>
      <c r="Z572" s="29">
        <f t="shared" si="330"/>
        <v>6120</v>
      </c>
      <c r="AA572" s="40">
        <v>8</v>
      </c>
      <c r="AB572" s="28">
        <f t="shared" si="285"/>
        <v>18.399999999999999</v>
      </c>
      <c r="AC572" s="34"/>
      <c r="AD572" s="34">
        <f t="shared" si="377"/>
        <v>147.19999999999999</v>
      </c>
      <c r="AE572" s="43">
        <v>0.27100000000000002</v>
      </c>
      <c r="AF572" s="34">
        <f t="shared" si="378"/>
        <v>39.891199999999998</v>
      </c>
      <c r="AG572" s="43">
        <v>0</v>
      </c>
      <c r="AH572" s="34">
        <f t="shared" si="379"/>
        <v>0</v>
      </c>
      <c r="AI572" s="34">
        <f t="shared" si="380"/>
        <v>187.09119999999999</v>
      </c>
      <c r="AJ572" s="34">
        <v>0</v>
      </c>
      <c r="AK572" s="42">
        <v>0.03</v>
      </c>
      <c r="AL572" s="34">
        <f t="shared" si="362"/>
        <v>5.6127359999999991</v>
      </c>
      <c r="AM572" s="34">
        <f t="shared" si="381"/>
        <v>192.703936</v>
      </c>
      <c r="AN572" s="43">
        <v>0</v>
      </c>
      <c r="AO572" s="34">
        <f t="shared" si="382"/>
        <v>0</v>
      </c>
      <c r="AP572" s="34">
        <f t="shared" si="383"/>
        <v>192.703936</v>
      </c>
      <c r="AQ572" s="34">
        <f t="shared" si="384"/>
        <v>200</v>
      </c>
      <c r="AR572" s="30" t="s">
        <v>59</v>
      </c>
      <c r="AS572" s="23" t="s">
        <v>278</v>
      </c>
      <c r="AT572" s="28">
        <f t="shared" si="373"/>
        <v>289.78750000000002</v>
      </c>
      <c r="AU572" s="34"/>
      <c r="AV572" s="28">
        <f t="shared" si="385"/>
        <v>154.55333333333334</v>
      </c>
      <c r="AW572" s="42">
        <v>0.25</v>
      </c>
      <c r="AX572" s="34">
        <f t="shared" si="386"/>
        <v>38.638333333333335</v>
      </c>
      <c r="AY572" s="43">
        <v>0</v>
      </c>
      <c r="AZ572" s="34">
        <f t="shared" si="387"/>
        <v>0</v>
      </c>
      <c r="BA572" s="34">
        <f t="shared" si="388"/>
        <v>193.19166666666666</v>
      </c>
      <c r="BB572" s="34">
        <v>0</v>
      </c>
      <c r="BC572" s="43">
        <v>0.03</v>
      </c>
      <c r="BD572" s="34">
        <f t="shared" si="389"/>
        <v>5.79575</v>
      </c>
      <c r="BE572" s="34">
        <f t="shared" si="390"/>
        <v>198.98741666666666</v>
      </c>
      <c r="BF572" s="43">
        <v>0</v>
      </c>
      <c r="BG572" s="34">
        <f t="shared" si="391"/>
        <v>0</v>
      </c>
      <c r="BH572" s="34">
        <f t="shared" si="392"/>
        <v>198.98741666666666</v>
      </c>
      <c r="BI572" s="120">
        <f t="shared" si="393"/>
        <v>200</v>
      </c>
      <c r="BJ572" s="28">
        <f t="shared" si="339"/>
        <v>240</v>
      </c>
    </row>
    <row r="573" spans="1:62" s="46" customFormat="1" ht="25.5" x14ac:dyDescent="0.25">
      <c r="A573" s="103">
        <v>555</v>
      </c>
      <c r="B573" s="51" t="s">
        <v>457</v>
      </c>
      <c r="C573" s="21" t="s">
        <v>183</v>
      </c>
      <c r="D573" s="21" t="s">
        <v>88</v>
      </c>
      <c r="E573" s="21">
        <v>21</v>
      </c>
      <c r="F573" s="23">
        <v>35</v>
      </c>
      <c r="G573" s="47">
        <f t="shared" si="374"/>
        <v>56</v>
      </c>
      <c r="H573" s="50">
        <f t="shared" si="361"/>
        <v>21</v>
      </c>
      <c r="I573" s="28">
        <f t="shared" si="276"/>
        <v>289.78750000000002</v>
      </c>
      <c r="J573" s="28">
        <f t="shared" si="309"/>
        <v>6085.5375000000004</v>
      </c>
      <c r="K573" s="41">
        <v>15</v>
      </c>
      <c r="L573" s="34">
        <f t="shared" si="310"/>
        <v>405.70250000000004</v>
      </c>
      <c r="M573" s="28">
        <v>1303.57</v>
      </c>
      <c r="N573" s="42">
        <v>0.25</v>
      </c>
      <c r="O573" s="34">
        <f t="shared" si="311"/>
        <v>427.31812500000001</v>
      </c>
      <c r="P573" s="42">
        <v>1.54</v>
      </c>
      <c r="Q573" s="34">
        <f t="shared" si="312"/>
        <v>2632.2796499999999</v>
      </c>
      <c r="R573" s="34">
        <f t="shared" si="375"/>
        <v>4768.8702749999993</v>
      </c>
      <c r="S573" s="42">
        <v>0.03</v>
      </c>
      <c r="T573" s="34">
        <f t="shared" si="313"/>
        <v>143.06610824999998</v>
      </c>
      <c r="U573" s="34">
        <f t="shared" si="314"/>
        <v>4911.9363832499994</v>
      </c>
      <c r="V573" s="43">
        <v>0</v>
      </c>
      <c r="W573" s="34">
        <f t="shared" si="315"/>
        <v>0</v>
      </c>
      <c r="X573" s="36">
        <f t="shared" si="316"/>
        <v>4911.9363832499994</v>
      </c>
      <c r="Y573" s="36">
        <f t="shared" si="376"/>
        <v>4900</v>
      </c>
      <c r="Z573" s="29">
        <f t="shared" si="330"/>
        <v>5880</v>
      </c>
      <c r="AA573" s="23">
        <v>35</v>
      </c>
      <c r="AB573" s="28">
        <f t="shared" si="285"/>
        <v>18.399999999999999</v>
      </c>
      <c r="AC573" s="34"/>
      <c r="AD573" s="34">
        <f t="shared" si="377"/>
        <v>644</v>
      </c>
      <c r="AE573" s="43">
        <v>0.27100000000000002</v>
      </c>
      <c r="AF573" s="34">
        <f t="shared" si="378"/>
        <v>174.524</v>
      </c>
      <c r="AG573" s="43">
        <v>0</v>
      </c>
      <c r="AH573" s="34">
        <f t="shared" si="379"/>
        <v>0</v>
      </c>
      <c r="AI573" s="34">
        <f t="shared" si="380"/>
        <v>818.524</v>
      </c>
      <c r="AJ573" s="34">
        <v>0</v>
      </c>
      <c r="AK573" s="42">
        <v>0.03</v>
      </c>
      <c r="AL573" s="34">
        <f t="shared" si="362"/>
        <v>24.555720000000001</v>
      </c>
      <c r="AM573" s="34">
        <f t="shared" si="381"/>
        <v>843.07971999999995</v>
      </c>
      <c r="AN573" s="43">
        <v>0</v>
      </c>
      <c r="AO573" s="34">
        <f t="shared" si="382"/>
        <v>0</v>
      </c>
      <c r="AP573" s="34">
        <f t="shared" si="383"/>
        <v>843.07971999999995</v>
      </c>
      <c r="AQ573" s="34">
        <f t="shared" si="384"/>
        <v>800</v>
      </c>
      <c r="AR573" s="30" t="s">
        <v>59</v>
      </c>
      <c r="AS573" s="23">
        <v>35</v>
      </c>
      <c r="AT573" s="28">
        <f t="shared" si="373"/>
        <v>289.78750000000002</v>
      </c>
      <c r="AU573" s="34"/>
      <c r="AV573" s="28">
        <f t="shared" si="385"/>
        <v>676.17083333333335</v>
      </c>
      <c r="AW573" s="42">
        <v>0.25</v>
      </c>
      <c r="AX573" s="34">
        <f t="shared" si="386"/>
        <v>169.04270833333334</v>
      </c>
      <c r="AY573" s="43">
        <v>0</v>
      </c>
      <c r="AZ573" s="34">
        <f t="shared" si="387"/>
        <v>0</v>
      </c>
      <c r="BA573" s="34">
        <f t="shared" si="388"/>
        <v>845.21354166666674</v>
      </c>
      <c r="BB573" s="34">
        <v>0</v>
      </c>
      <c r="BC573" s="43">
        <v>0.03</v>
      </c>
      <c r="BD573" s="34">
        <f t="shared" si="389"/>
        <v>25.356406250000003</v>
      </c>
      <c r="BE573" s="34">
        <f t="shared" si="390"/>
        <v>870.56994791666671</v>
      </c>
      <c r="BF573" s="43">
        <v>0</v>
      </c>
      <c r="BG573" s="34">
        <f t="shared" si="391"/>
        <v>0</v>
      </c>
      <c r="BH573" s="34">
        <f t="shared" si="392"/>
        <v>870.56994791666671</v>
      </c>
      <c r="BI573" s="120">
        <f t="shared" si="393"/>
        <v>900</v>
      </c>
      <c r="BJ573" s="28">
        <f t="shared" si="339"/>
        <v>960</v>
      </c>
    </row>
    <row r="574" spans="1:62" s="46" customFormat="1" ht="15" x14ac:dyDescent="0.25">
      <c r="A574" s="103">
        <v>556</v>
      </c>
      <c r="B574" s="51" t="s">
        <v>458</v>
      </c>
      <c r="C574" s="21" t="s">
        <v>183</v>
      </c>
      <c r="D574" s="21" t="s">
        <v>88</v>
      </c>
      <c r="E574" s="22">
        <v>24</v>
      </c>
      <c r="F574" s="40">
        <v>24</v>
      </c>
      <c r="G574" s="47">
        <f t="shared" si="374"/>
        <v>48</v>
      </c>
      <c r="H574" s="50">
        <f t="shared" si="361"/>
        <v>24</v>
      </c>
      <c r="I574" s="28">
        <f t="shared" si="276"/>
        <v>289.78750000000002</v>
      </c>
      <c r="J574" s="28">
        <f t="shared" si="309"/>
        <v>6954.9000000000005</v>
      </c>
      <c r="K574" s="41">
        <v>15</v>
      </c>
      <c r="L574" s="34">
        <f t="shared" si="310"/>
        <v>463.66</v>
      </c>
      <c r="M574" s="28">
        <v>1303.57</v>
      </c>
      <c r="N574" s="42">
        <v>0.25</v>
      </c>
      <c r="O574" s="34">
        <f t="shared" si="311"/>
        <v>441.8075</v>
      </c>
      <c r="P574" s="42">
        <v>1.54</v>
      </c>
      <c r="Q574" s="34">
        <f t="shared" si="312"/>
        <v>2721.5342000000001</v>
      </c>
      <c r="R574" s="34">
        <f t="shared" si="375"/>
        <v>4930.5717000000004</v>
      </c>
      <c r="S574" s="42">
        <v>0.03</v>
      </c>
      <c r="T574" s="34">
        <f t="shared" si="313"/>
        <v>147.91715100000002</v>
      </c>
      <c r="U574" s="34">
        <f t="shared" si="314"/>
        <v>5078.4888510000001</v>
      </c>
      <c r="V574" s="43">
        <v>0</v>
      </c>
      <c r="W574" s="34">
        <f t="shared" si="315"/>
        <v>0</v>
      </c>
      <c r="X574" s="36">
        <f t="shared" si="316"/>
        <v>5078.4888510000001</v>
      </c>
      <c r="Y574" s="36">
        <f t="shared" si="376"/>
        <v>5100</v>
      </c>
      <c r="Z574" s="29">
        <f t="shared" si="330"/>
        <v>6120</v>
      </c>
      <c r="AA574" s="40">
        <v>24</v>
      </c>
      <c r="AB574" s="28">
        <f t="shared" si="285"/>
        <v>18.399999999999999</v>
      </c>
      <c r="AC574" s="34"/>
      <c r="AD574" s="34">
        <f t="shared" si="377"/>
        <v>441.59999999999997</v>
      </c>
      <c r="AE574" s="43">
        <v>0.27100000000000002</v>
      </c>
      <c r="AF574" s="34">
        <f t="shared" si="378"/>
        <v>119.67359999999999</v>
      </c>
      <c r="AG574" s="43">
        <v>0</v>
      </c>
      <c r="AH574" s="34">
        <f t="shared" si="379"/>
        <v>0</v>
      </c>
      <c r="AI574" s="34">
        <f t="shared" si="380"/>
        <v>561.27359999999999</v>
      </c>
      <c r="AJ574" s="34">
        <v>0</v>
      </c>
      <c r="AK574" s="42">
        <v>0.03</v>
      </c>
      <c r="AL574" s="34">
        <f t="shared" si="362"/>
        <v>16.838207999999998</v>
      </c>
      <c r="AM574" s="34">
        <f t="shared" si="381"/>
        <v>578.111808</v>
      </c>
      <c r="AN574" s="43">
        <v>0</v>
      </c>
      <c r="AO574" s="34">
        <f t="shared" si="382"/>
        <v>0</v>
      </c>
      <c r="AP574" s="34">
        <f t="shared" si="383"/>
        <v>578.111808</v>
      </c>
      <c r="AQ574" s="34">
        <f t="shared" si="384"/>
        <v>600</v>
      </c>
      <c r="AR574" s="30" t="s">
        <v>59</v>
      </c>
      <c r="AS574" s="23" t="s">
        <v>43</v>
      </c>
      <c r="AT574" s="28">
        <f t="shared" si="373"/>
        <v>289.78750000000002</v>
      </c>
      <c r="AU574" s="34"/>
      <c r="AV574" s="28">
        <f t="shared" si="385"/>
        <v>463.66</v>
      </c>
      <c r="AW574" s="42">
        <v>0.25</v>
      </c>
      <c r="AX574" s="34">
        <f t="shared" si="386"/>
        <v>115.91500000000001</v>
      </c>
      <c r="AY574" s="43">
        <v>0</v>
      </c>
      <c r="AZ574" s="34">
        <f t="shared" si="387"/>
        <v>0</v>
      </c>
      <c r="BA574" s="34">
        <f t="shared" si="388"/>
        <v>579.57500000000005</v>
      </c>
      <c r="BB574" s="34">
        <v>0</v>
      </c>
      <c r="BC574" s="43">
        <v>0.03</v>
      </c>
      <c r="BD574" s="34">
        <f t="shared" si="389"/>
        <v>17.387250000000002</v>
      </c>
      <c r="BE574" s="34">
        <f t="shared" si="390"/>
        <v>596.96225000000004</v>
      </c>
      <c r="BF574" s="43">
        <v>0</v>
      </c>
      <c r="BG574" s="34">
        <f t="shared" si="391"/>
        <v>0</v>
      </c>
      <c r="BH574" s="34">
        <f t="shared" si="392"/>
        <v>596.96225000000004</v>
      </c>
      <c r="BI574" s="120">
        <f t="shared" si="393"/>
        <v>600</v>
      </c>
      <c r="BJ574" s="28">
        <f t="shared" si="339"/>
        <v>720</v>
      </c>
    </row>
    <row r="575" spans="1:62" s="46" customFormat="1" ht="15" x14ac:dyDescent="0.25">
      <c r="A575" s="103">
        <v>557</v>
      </c>
      <c r="B575" s="51" t="s">
        <v>459</v>
      </c>
      <c r="C575" s="21" t="s">
        <v>183</v>
      </c>
      <c r="D575" s="21" t="s">
        <v>88</v>
      </c>
      <c r="E575" s="22">
        <v>18</v>
      </c>
      <c r="F575" s="40">
        <v>6</v>
      </c>
      <c r="G575" s="47">
        <f>E575+F575</f>
        <v>24</v>
      </c>
      <c r="H575" s="50">
        <f>E575</f>
        <v>18</v>
      </c>
      <c r="I575" s="28">
        <f t="shared" si="276"/>
        <v>289.78750000000002</v>
      </c>
      <c r="J575" s="28">
        <f>E575*I575</f>
        <v>5216.1750000000002</v>
      </c>
      <c r="K575" s="41">
        <v>15</v>
      </c>
      <c r="L575" s="34">
        <f>J575/K575</f>
        <v>347.745</v>
      </c>
      <c r="M575" s="28">
        <v>1303.57</v>
      </c>
      <c r="N575" s="42">
        <v>0.25</v>
      </c>
      <c r="O575" s="34">
        <f>(L575+M575)*N575</f>
        <v>412.82875000000001</v>
      </c>
      <c r="P575" s="42">
        <v>1.54</v>
      </c>
      <c r="Q575" s="34">
        <f>(L575+M575)*P575</f>
        <v>2543.0251000000003</v>
      </c>
      <c r="R575" s="34">
        <f>L575+M575+O575+Q575</f>
        <v>4607.16885</v>
      </c>
      <c r="S575" s="42">
        <v>0.03</v>
      </c>
      <c r="T575" s="34">
        <f>R575*S575</f>
        <v>138.21506550000001</v>
      </c>
      <c r="U575" s="34">
        <f>R575+T575</f>
        <v>4745.3839154999996</v>
      </c>
      <c r="V575" s="43">
        <v>0</v>
      </c>
      <c r="W575" s="34">
        <v>0</v>
      </c>
      <c r="X575" s="36">
        <f>U575+W575</f>
        <v>4745.3839154999996</v>
      </c>
      <c r="Y575" s="36">
        <f>MROUND(X575,100)</f>
        <v>4700</v>
      </c>
      <c r="Z575" s="29">
        <f t="shared" si="330"/>
        <v>5640</v>
      </c>
      <c r="AA575" s="40">
        <v>6</v>
      </c>
      <c r="AB575" s="28">
        <f t="shared" si="285"/>
        <v>18.399999999999999</v>
      </c>
      <c r="AC575" s="34"/>
      <c r="AD575" s="34">
        <f>AA575*AB575</f>
        <v>110.39999999999999</v>
      </c>
      <c r="AE575" s="43">
        <v>0.27100000000000002</v>
      </c>
      <c r="AF575" s="34">
        <f>AD575*AE575</f>
        <v>29.918399999999998</v>
      </c>
      <c r="AG575" s="43">
        <v>0</v>
      </c>
      <c r="AH575" s="34">
        <v>0</v>
      </c>
      <c r="AI575" s="34">
        <f>AD575+AF575+AH575</f>
        <v>140.3184</v>
      </c>
      <c r="AJ575" s="34">
        <v>0</v>
      </c>
      <c r="AK575" s="42">
        <v>0.03</v>
      </c>
      <c r="AL575" s="34">
        <f>AI575*AK575</f>
        <v>4.2095519999999995</v>
      </c>
      <c r="AM575" s="34">
        <f>AI575+AJ575+AL575</f>
        <v>144.527952</v>
      </c>
      <c r="AN575" s="43">
        <v>0</v>
      </c>
      <c r="AO575" s="34">
        <v>0</v>
      </c>
      <c r="AP575" s="34">
        <f>AM575</f>
        <v>144.527952</v>
      </c>
      <c r="AQ575" s="34">
        <f>MROUND(AP575,100)</f>
        <v>100</v>
      </c>
      <c r="AR575" s="30" t="s">
        <v>59</v>
      </c>
      <c r="AS575" s="23"/>
      <c r="AT575" s="28"/>
      <c r="AU575" s="34"/>
      <c r="AV575" s="34"/>
      <c r="AW575" s="42"/>
      <c r="AX575" s="34"/>
      <c r="AY575" s="43"/>
      <c r="AZ575" s="34"/>
      <c r="BA575" s="34"/>
      <c r="BB575" s="34"/>
      <c r="BC575" s="42"/>
      <c r="BD575" s="34"/>
      <c r="BE575" s="34"/>
      <c r="BF575" s="43"/>
      <c r="BG575" s="34"/>
      <c r="BH575" s="34"/>
      <c r="BI575" s="121"/>
      <c r="BJ575" s="28">
        <f t="shared" si="339"/>
        <v>120</v>
      </c>
    </row>
    <row r="576" spans="1:62" s="44" customFormat="1" ht="15" x14ac:dyDescent="0.25">
      <c r="A576" s="103">
        <v>558</v>
      </c>
      <c r="B576" s="51" t="s">
        <v>460</v>
      </c>
      <c r="C576" s="21" t="s">
        <v>183</v>
      </c>
      <c r="D576" s="21" t="s">
        <v>88</v>
      </c>
      <c r="E576" s="22">
        <v>21</v>
      </c>
      <c r="F576" s="40">
        <v>35</v>
      </c>
      <c r="G576" s="47">
        <f>E576+F576</f>
        <v>56</v>
      </c>
      <c r="H576" s="50">
        <f>E576</f>
        <v>21</v>
      </c>
      <c r="I576" s="28">
        <f t="shared" si="276"/>
        <v>289.78750000000002</v>
      </c>
      <c r="J576" s="28">
        <f>E576*I576</f>
        <v>6085.5375000000004</v>
      </c>
      <c r="K576" s="41">
        <v>15</v>
      </c>
      <c r="L576" s="34">
        <f>J576/K576</f>
        <v>405.70250000000004</v>
      </c>
      <c r="M576" s="28">
        <v>1303.57</v>
      </c>
      <c r="N576" s="42">
        <v>0.25</v>
      </c>
      <c r="O576" s="34">
        <f>(L576+M576)*N576</f>
        <v>427.31812500000001</v>
      </c>
      <c r="P576" s="42">
        <v>1.54</v>
      </c>
      <c r="Q576" s="34">
        <f>(L576+M576)*P576</f>
        <v>2632.2796499999999</v>
      </c>
      <c r="R576" s="34">
        <f>L576+M576+O576+Q576</f>
        <v>4768.8702749999993</v>
      </c>
      <c r="S576" s="42">
        <v>0.03</v>
      </c>
      <c r="T576" s="34">
        <f>R576*S576</f>
        <v>143.06610824999998</v>
      </c>
      <c r="U576" s="34">
        <f>R576+T576</f>
        <v>4911.9363832499994</v>
      </c>
      <c r="V576" s="43">
        <v>0</v>
      </c>
      <c r="W576" s="34">
        <f>U576*V576</f>
        <v>0</v>
      </c>
      <c r="X576" s="36">
        <f>U576+W576</f>
        <v>4911.9363832499994</v>
      </c>
      <c r="Y576" s="36">
        <f>MROUND(X576,100)</f>
        <v>4900</v>
      </c>
      <c r="Z576" s="29">
        <f t="shared" si="330"/>
        <v>5880</v>
      </c>
      <c r="AA576" s="40">
        <v>35</v>
      </c>
      <c r="AB576" s="28">
        <f t="shared" si="285"/>
        <v>18.399999999999999</v>
      </c>
      <c r="AC576" s="34"/>
      <c r="AD576" s="34">
        <f>AB576*AA576</f>
        <v>644</v>
      </c>
      <c r="AE576" s="43">
        <v>0.27100000000000002</v>
      </c>
      <c r="AF576" s="34">
        <f>AD576*AE576</f>
        <v>174.524</v>
      </c>
      <c r="AG576" s="43">
        <v>0</v>
      </c>
      <c r="AH576" s="34">
        <f>AD576*AG576</f>
        <v>0</v>
      </c>
      <c r="AI576" s="34">
        <f>AD576+AF576+AH576</f>
        <v>818.524</v>
      </c>
      <c r="AJ576" s="34">
        <v>0</v>
      </c>
      <c r="AK576" s="42">
        <v>0.03</v>
      </c>
      <c r="AL576" s="34">
        <f>(AI576+AJ576)*AK576</f>
        <v>24.555720000000001</v>
      </c>
      <c r="AM576" s="34">
        <f>AI576+AJ576+AL576</f>
        <v>843.07971999999995</v>
      </c>
      <c r="AN576" s="43">
        <v>0</v>
      </c>
      <c r="AO576" s="34">
        <f>AM576*AN576</f>
        <v>0</v>
      </c>
      <c r="AP576" s="34">
        <f>AM576+AO576</f>
        <v>843.07971999999995</v>
      </c>
      <c r="AQ576" s="34">
        <f>MROUND(AP576,100)</f>
        <v>800</v>
      </c>
      <c r="AR576" s="30" t="s">
        <v>59</v>
      </c>
      <c r="AS576" s="23" t="s">
        <v>54</v>
      </c>
      <c r="AT576" s="28">
        <f t="shared" ref="AT576" si="394">(323.2*0.67)+(96.5*2.3*0.33)</f>
        <v>289.78750000000002</v>
      </c>
      <c r="AU576" s="34"/>
      <c r="AV576" s="28">
        <f>(AT576*AS576)/15</f>
        <v>676.17083333333335</v>
      </c>
      <c r="AW576" s="42">
        <v>0.25</v>
      </c>
      <c r="AX576" s="34">
        <f>AV576*AW576</f>
        <v>169.04270833333334</v>
      </c>
      <c r="AY576" s="43">
        <v>0</v>
      </c>
      <c r="AZ576" s="34">
        <f>AV576*AY576</f>
        <v>0</v>
      </c>
      <c r="BA576" s="34">
        <f>AV576+AX576+AZ576</f>
        <v>845.21354166666674</v>
      </c>
      <c r="BB576" s="34">
        <v>0</v>
      </c>
      <c r="BC576" s="43">
        <v>0.03</v>
      </c>
      <c r="BD576" s="34">
        <f>(BA576+BB576)*BC576</f>
        <v>25.356406250000003</v>
      </c>
      <c r="BE576" s="34">
        <f>BA576+BB576+BD576</f>
        <v>870.56994791666671</v>
      </c>
      <c r="BF576" s="43">
        <v>0</v>
      </c>
      <c r="BG576" s="34">
        <f>BE576*BF576</f>
        <v>0</v>
      </c>
      <c r="BH576" s="34">
        <f>BE576+BG576</f>
        <v>870.56994791666671</v>
      </c>
      <c r="BI576" s="120">
        <f>MROUND(BH576,100)</f>
        <v>900</v>
      </c>
      <c r="BJ576" s="28">
        <f t="shared" si="339"/>
        <v>960</v>
      </c>
    </row>
    <row r="577" spans="1:62" s="44" customFormat="1" ht="15" x14ac:dyDescent="0.25">
      <c r="A577" s="103">
        <v>559</v>
      </c>
      <c r="B577" s="51" t="s">
        <v>461</v>
      </c>
      <c r="C577" s="21" t="s">
        <v>183</v>
      </c>
      <c r="D577" s="21" t="s">
        <v>88</v>
      </c>
      <c r="E577" s="22">
        <v>21</v>
      </c>
      <c r="F577" s="40">
        <v>21</v>
      </c>
      <c r="G577" s="47">
        <f>E577+F577</f>
        <v>42</v>
      </c>
      <c r="H577" s="50">
        <f>E577</f>
        <v>21</v>
      </c>
      <c r="I577" s="28">
        <f t="shared" si="276"/>
        <v>289.78750000000002</v>
      </c>
      <c r="J577" s="28">
        <f>E577*I577</f>
        <v>6085.5375000000004</v>
      </c>
      <c r="K577" s="41">
        <v>15</v>
      </c>
      <c r="L577" s="34">
        <f>J577/K577</f>
        <v>405.70250000000004</v>
      </c>
      <c r="M577" s="28">
        <v>1303.57</v>
      </c>
      <c r="N577" s="42">
        <v>0.25</v>
      </c>
      <c r="O577" s="34">
        <f>(L577+M577)*N577</f>
        <v>427.31812500000001</v>
      </c>
      <c r="P577" s="42">
        <v>1.54</v>
      </c>
      <c r="Q577" s="34">
        <f>(L577+M577)*P577</f>
        <v>2632.2796499999999</v>
      </c>
      <c r="R577" s="34">
        <f>L577+M577+O577+Q577</f>
        <v>4768.8702749999993</v>
      </c>
      <c r="S577" s="42">
        <v>0.03</v>
      </c>
      <c r="T577" s="34">
        <f>R577*S577</f>
        <v>143.06610824999998</v>
      </c>
      <c r="U577" s="34">
        <f>R577+T577</f>
        <v>4911.9363832499994</v>
      </c>
      <c r="V577" s="43">
        <v>0</v>
      </c>
      <c r="W577" s="34">
        <f>U577*V577</f>
        <v>0</v>
      </c>
      <c r="X577" s="36">
        <f>U577+W577</f>
        <v>4911.9363832499994</v>
      </c>
      <c r="Y577" s="36">
        <f>MROUND(X577,100)</f>
        <v>4900</v>
      </c>
      <c r="Z577" s="29">
        <f t="shared" si="330"/>
        <v>5880</v>
      </c>
      <c r="AA577" s="40">
        <v>21</v>
      </c>
      <c r="AB577" s="28">
        <f t="shared" si="285"/>
        <v>18.399999999999999</v>
      </c>
      <c r="AC577" s="34"/>
      <c r="AD577" s="34">
        <f>AB577*AA577</f>
        <v>386.4</v>
      </c>
      <c r="AE577" s="43">
        <v>0.27100000000000002</v>
      </c>
      <c r="AF577" s="34">
        <f>AD577*AE577</f>
        <v>104.7144</v>
      </c>
      <c r="AG577" s="43">
        <v>0</v>
      </c>
      <c r="AH577" s="34">
        <f>AD577*AG577</f>
        <v>0</v>
      </c>
      <c r="AI577" s="34">
        <f>AD577+AF577+AH577</f>
        <v>491.11439999999999</v>
      </c>
      <c r="AJ577" s="34">
        <v>0</v>
      </c>
      <c r="AK577" s="42">
        <v>0.03</v>
      </c>
      <c r="AL577" s="34">
        <f>(AI577+AJ577)*AK577</f>
        <v>14.733431999999999</v>
      </c>
      <c r="AM577" s="34">
        <f>AI577+AJ577+AL577</f>
        <v>505.84783199999998</v>
      </c>
      <c r="AN577" s="43">
        <v>0</v>
      </c>
      <c r="AO577" s="34">
        <f>AM577*AN577</f>
        <v>0</v>
      </c>
      <c r="AP577" s="34">
        <f>AM577+AO577</f>
        <v>505.84783199999998</v>
      </c>
      <c r="AQ577" s="34">
        <f>MROUND(AP577,100)</f>
        <v>500</v>
      </c>
      <c r="AR577" s="30" t="s">
        <v>59</v>
      </c>
      <c r="AS577" s="23" t="s">
        <v>273</v>
      </c>
      <c r="AT577" s="28">
        <f t="shared" si="363"/>
        <v>289.78750000000002</v>
      </c>
      <c r="AU577" s="34"/>
      <c r="AV577" s="28">
        <f>(AT577*AS577)/15</f>
        <v>405.70250000000004</v>
      </c>
      <c r="AW577" s="42">
        <v>0.25</v>
      </c>
      <c r="AX577" s="34">
        <f>AV577*AW577</f>
        <v>101.42562500000001</v>
      </c>
      <c r="AY577" s="43">
        <v>0</v>
      </c>
      <c r="AZ577" s="34">
        <f>AV577*AY577</f>
        <v>0</v>
      </c>
      <c r="BA577" s="34">
        <f>AV577+AX577+AZ577</f>
        <v>507.12812500000007</v>
      </c>
      <c r="BB577" s="34">
        <v>0</v>
      </c>
      <c r="BC577" s="43">
        <v>0.03</v>
      </c>
      <c r="BD577" s="34">
        <f>(BA577+BB577)*BC577</f>
        <v>15.213843750000002</v>
      </c>
      <c r="BE577" s="34">
        <f>BA577+BB577+BD577</f>
        <v>522.34196875000009</v>
      </c>
      <c r="BF577" s="43">
        <v>0</v>
      </c>
      <c r="BG577" s="34">
        <f>BE577*BF577</f>
        <v>0</v>
      </c>
      <c r="BH577" s="34">
        <f>BE577+BG577</f>
        <v>522.34196875000009</v>
      </c>
      <c r="BI577" s="120">
        <f>MROUND(BH577,100)</f>
        <v>500</v>
      </c>
      <c r="BJ577" s="28">
        <f t="shared" si="339"/>
        <v>600</v>
      </c>
    </row>
    <row r="578" spans="1:62" s="44" customFormat="1" ht="15" x14ac:dyDescent="0.25">
      <c r="A578" s="103">
        <v>560</v>
      </c>
      <c r="B578" s="51" t="s">
        <v>462</v>
      </c>
      <c r="C578" s="21" t="s">
        <v>183</v>
      </c>
      <c r="D578" s="21" t="s">
        <v>88</v>
      </c>
      <c r="E578" s="22">
        <v>20</v>
      </c>
      <c r="F578" s="40">
        <v>4</v>
      </c>
      <c r="G578" s="47">
        <f t="shared" ref="G578" si="395">E578+F578</f>
        <v>24</v>
      </c>
      <c r="H578" s="50">
        <f t="shared" ref="H578" si="396">E578</f>
        <v>20</v>
      </c>
      <c r="I578" s="28">
        <f t="shared" si="276"/>
        <v>289.78750000000002</v>
      </c>
      <c r="J578" s="28">
        <f t="shared" ref="J578" si="397">E578*I578</f>
        <v>5795.75</v>
      </c>
      <c r="K578" s="41">
        <v>15</v>
      </c>
      <c r="L578" s="34">
        <f t="shared" ref="L578" si="398">J578/K578</f>
        <v>386.38333333333333</v>
      </c>
      <c r="M578" s="28">
        <v>1303.57</v>
      </c>
      <c r="N578" s="42">
        <v>0.25</v>
      </c>
      <c r="O578" s="34">
        <f t="shared" ref="O578" si="399">(L578+M578)*N578</f>
        <v>422.48833333333334</v>
      </c>
      <c r="P578" s="42">
        <v>1.54</v>
      </c>
      <c r="Q578" s="34">
        <f t="shared" ref="Q578" si="400">(L578+M578)*P578</f>
        <v>2602.5281333333332</v>
      </c>
      <c r="R578" s="34">
        <f t="shared" ref="R578" si="401">L578+M578+O578+Q578</f>
        <v>4714.9697999999999</v>
      </c>
      <c r="S578" s="42">
        <v>0.03</v>
      </c>
      <c r="T578" s="34">
        <f t="shared" ref="T578" si="402">R578*S578</f>
        <v>141.449094</v>
      </c>
      <c r="U578" s="34">
        <f t="shared" ref="U578" si="403">R578+T578</f>
        <v>4856.4188939999995</v>
      </c>
      <c r="V578" s="43">
        <v>0</v>
      </c>
      <c r="W578" s="34">
        <f t="shared" ref="W578" si="404">U578*V578</f>
        <v>0</v>
      </c>
      <c r="X578" s="36">
        <f t="shared" ref="X578" si="405">U578+W578</f>
        <v>4856.4188939999995</v>
      </c>
      <c r="Y578" s="36">
        <f t="shared" ref="Y578" si="406">MROUND(X578,100)</f>
        <v>4900</v>
      </c>
      <c r="Z578" s="29">
        <f t="shared" si="330"/>
        <v>5880</v>
      </c>
      <c r="AA578" s="40">
        <v>4</v>
      </c>
      <c r="AB578" s="28">
        <f t="shared" si="285"/>
        <v>18.399999999999999</v>
      </c>
      <c r="AC578" s="34"/>
      <c r="AD578" s="34">
        <f t="shared" ref="AD578" si="407">AB578*AA578</f>
        <v>73.599999999999994</v>
      </c>
      <c r="AE578" s="43">
        <v>0.27100000000000002</v>
      </c>
      <c r="AF578" s="34">
        <f t="shared" ref="AF578" si="408">AD578*AE578</f>
        <v>19.945599999999999</v>
      </c>
      <c r="AG578" s="43">
        <v>0</v>
      </c>
      <c r="AH578" s="34">
        <f t="shared" ref="AH578" si="409">AD578*AG578</f>
        <v>0</v>
      </c>
      <c r="AI578" s="34">
        <f t="shared" ref="AI578" si="410">AD578+AF578+AH578</f>
        <v>93.545599999999993</v>
      </c>
      <c r="AJ578" s="34">
        <v>0</v>
      </c>
      <c r="AK578" s="42">
        <v>0.03</v>
      </c>
      <c r="AL578" s="34">
        <f t="shared" ref="AL578" si="411">(AI578+AJ578)*AK578</f>
        <v>2.8063679999999995</v>
      </c>
      <c r="AM578" s="34">
        <f t="shared" ref="AM578" si="412">AI578+AJ578+AL578</f>
        <v>96.351967999999999</v>
      </c>
      <c r="AN578" s="43">
        <v>0</v>
      </c>
      <c r="AO578" s="34">
        <f t="shared" ref="AO578" si="413">AM578*AN578</f>
        <v>0</v>
      </c>
      <c r="AP578" s="34">
        <f t="shared" ref="AP578" si="414">AM578+AO578</f>
        <v>96.351967999999999</v>
      </c>
      <c r="AQ578" s="34">
        <f t="shared" ref="AQ578" si="415">MROUND(AP578,100)</f>
        <v>100</v>
      </c>
      <c r="AR578" s="30" t="s">
        <v>59</v>
      </c>
      <c r="AS578" s="23" t="s">
        <v>37</v>
      </c>
      <c r="AT578" s="28">
        <f t="shared" si="363"/>
        <v>289.78750000000002</v>
      </c>
      <c r="AU578" s="34"/>
      <c r="AV578" s="28">
        <f t="shared" ref="AV578" si="416">(AT578*AS578)/15</f>
        <v>77.276666666666671</v>
      </c>
      <c r="AW578" s="42">
        <v>0.25</v>
      </c>
      <c r="AX578" s="34">
        <f t="shared" ref="AX578" si="417">AV578*AW578</f>
        <v>19.319166666666668</v>
      </c>
      <c r="AY578" s="43">
        <v>0</v>
      </c>
      <c r="AZ578" s="34">
        <f t="shared" ref="AZ578" si="418">AV578*AY578</f>
        <v>0</v>
      </c>
      <c r="BA578" s="34">
        <f t="shared" ref="BA578" si="419">AV578+AX578+AZ578</f>
        <v>96.595833333333331</v>
      </c>
      <c r="BB578" s="34">
        <v>0</v>
      </c>
      <c r="BC578" s="43">
        <v>0.03</v>
      </c>
      <c r="BD578" s="34">
        <f t="shared" ref="BD578" si="420">(BA578+BB578)*BC578</f>
        <v>2.897875</v>
      </c>
      <c r="BE578" s="34">
        <f t="shared" ref="BE578" si="421">BA578+BB578+BD578</f>
        <v>99.493708333333331</v>
      </c>
      <c r="BF578" s="43">
        <v>0</v>
      </c>
      <c r="BG578" s="34">
        <f t="shared" ref="BG578" si="422">BE578*BF578</f>
        <v>0</v>
      </c>
      <c r="BH578" s="34">
        <f t="shared" ref="BH578" si="423">BE578+BG578</f>
        <v>99.493708333333331</v>
      </c>
      <c r="BI578" s="120">
        <f t="shared" ref="BI578" si="424">MROUND(BH578,100)</f>
        <v>100</v>
      </c>
      <c r="BJ578" s="28">
        <f t="shared" si="339"/>
        <v>120</v>
      </c>
    </row>
    <row r="579" spans="1:62" s="46" customFormat="1" ht="25.5" x14ac:dyDescent="0.25">
      <c r="A579" s="103">
        <v>561</v>
      </c>
      <c r="B579" s="51" t="s">
        <v>463</v>
      </c>
      <c r="C579" s="21" t="s">
        <v>183</v>
      </c>
      <c r="D579" s="21" t="s">
        <v>88</v>
      </c>
      <c r="E579" s="22">
        <v>20</v>
      </c>
      <c r="F579" s="40">
        <v>21</v>
      </c>
      <c r="G579" s="47">
        <f>E579+F579</f>
        <v>41</v>
      </c>
      <c r="H579" s="50">
        <f>E579</f>
        <v>20</v>
      </c>
      <c r="I579" s="28">
        <f t="shared" si="276"/>
        <v>289.78750000000002</v>
      </c>
      <c r="J579" s="28">
        <f>E579*I579</f>
        <v>5795.75</v>
      </c>
      <c r="K579" s="41">
        <v>15</v>
      </c>
      <c r="L579" s="34">
        <f>J579/K579</f>
        <v>386.38333333333333</v>
      </c>
      <c r="M579" s="28">
        <v>1303.5733333333333</v>
      </c>
      <c r="N579" s="42">
        <v>0.25</v>
      </c>
      <c r="O579" s="34">
        <f>(L579+M579)*N579</f>
        <v>422.48916666666662</v>
      </c>
      <c r="P579" s="42">
        <v>1.54</v>
      </c>
      <c r="Q579" s="34">
        <f>(L579+M579)*P579</f>
        <v>2602.5332666666663</v>
      </c>
      <c r="R579" s="34">
        <f>L579+M579+O579+Q579</f>
        <v>4714.9790999999996</v>
      </c>
      <c r="S579" s="42">
        <v>0.03</v>
      </c>
      <c r="T579" s="34">
        <f>R579*S579</f>
        <v>141.44937299999998</v>
      </c>
      <c r="U579" s="34">
        <f>R579+T579</f>
        <v>4856.4284729999999</v>
      </c>
      <c r="V579" s="43">
        <v>0</v>
      </c>
      <c r="W579" s="34">
        <v>0</v>
      </c>
      <c r="X579" s="36">
        <f>U579+W579</f>
        <v>4856.4284729999999</v>
      </c>
      <c r="Y579" s="36">
        <f>MROUND(X579,100)</f>
        <v>4900</v>
      </c>
      <c r="Z579" s="29">
        <f t="shared" si="330"/>
        <v>5880</v>
      </c>
      <c r="AA579" s="40">
        <v>21</v>
      </c>
      <c r="AB579" s="28">
        <f t="shared" si="285"/>
        <v>18.399999999999999</v>
      </c>
      <c r="AC579" s="34"/>
      <c r="AD579" s="34">
        <f>AB579*AA579</f>
        <v>386.4</v>
      </c>
      <c r="AE579" s="43">
        <v>0.27100000000000002</v>
      </c>
      <c r="AF579" s="34">
        <f>AD579*AE579</f>
        <v>104.7144</v>
      </c>
      <c r="AG579" s="43">
        <v>0</v>
      </c>
      <c r="AH579" s="34">
        <f>AD579*AG579</f>
        <v>0</v>
      </c>
      <c r="AI579" s="34">
        <f>AD579+AF579+AH579</f>
        <v>491.11439999999999</v>
      </c>
      <c r="AJ579" s="34">
        <v>0</v>
      </c>
      <c r="AK579" s="42">
        <v>0.03</v>
      </c>
      <c r="AL579" s="34">
        <f>(AI579+AJ579)*AK579</f>
        <v>14.733431999999999</v>
      </c>
      <c r="AM579" s="34">
        <f>AI579+AJ579+AL579</f>
        <v>505.84783199999998</v>
      </c>
      <c r="AN579" s="43">
        <v>0</v>
      </c>
      <c r="AO579" s="34">
        <f>AM579*AN579</f>
        <v>0</v>
      </c>
      <c r="AP579" s="34">
        <f>AM579+AO579</f>
        <v>505.84783199999998</v>
      </c>
      <c r="AQ579" s="34">
        <f>MROUND(AP579,100)</f>
        <v>500</v>
      </c>
      <c r="AR579" s="57"/>
      <c r="AS579" s="40"/>
      <c r="AT579" s="28"/>
      <c r="AU579" s="34"/>
      <c r="AV579" s="28"/>
      <c r="AW579" s="42"/>
      <c r="AX579" s="34"/>
      <c r="AY579" s="43"/>
      <c r="AZ579" s="34"/>
      <c r="BA579" s="34"/>
      <c r="BB579" s="34"/>
      <c r="BC579" s="43"/>
      <c r="BD579" s="34"/>
      <c r="BE579" s="34"/>
      <c r="BF579" s="43"/>
      <c r="BG579" s="34"/>
      <c r="BH579" s="34"/>
      <c r="BI579" s="121"/>
      <c r="BJ579" s="28">
        <f t="shared" si="339"/>
        <v>600</v>
      </c>
    </row>
    <row r="580" spans="1:62" s="46" customFormat="1" ht="25.5" x14ac:dyDescent="0.25">
      <c r="A580" s="103">
        <v>562</v>
      </c>
      <c r="B580" s="51" t="s">
        <v>464</v>
      </c>
      <c r="C580" s="21" t="s">
        <v>183</v>
      </c>
      <c r="D580" s="21" t="s">
        <v>88</v>
      </c>
      <c r="E580" s="22">
        <v>20</v>
      </c>
      <c r="F580" s="40">
        <v>21</v>
      </c>
      <c r="G580" s="47">
        <f>E580+F580</f>
        <v>41</v>
      </c>
      <c r="H580" s="50">
        <f>E580</f>
        <v>20</v>
      </c>
      <c r="I580" s="28">
        <f t="shared" si="276"/>
        <v>289.78750000000002</v>
      </c>
      <c r="J580" s="28">
        <f>E580*I580</f>
        <v>5795.75</v>
      </c>
      <c r="K580" s="41">
        <v>15</v>
      </c>
      <c r="L580" s="34">
        <f>J580/K580</f>
        <v>386.38333333333333</v>
      </c>
      <c r="M580" s="28">
        <v>1303.5733333333333</v>
      </c>
      <c r="N580" s="42">
        <v>0.25</v>
      </c>
      <c r="O580" s="34">
        <f>(L580+M580)*N580</f>
        <v>422.48916666666662</v>
      </c>
      <c r="P580" s="42">
        <v>1.54</v>
      </c>
      <c r="Q580" s="34">
        <f>(L580+M580)*P580</f>
        <v>2602.5332666666663</v>
      </c>
      <c r="R580" s="34">
        <f>L580+M580+O580+Q580</f>
        <v>4714.9790999999996</v>
      </c>
      <c r="S580" s="42">
        <v>0.03</v>
      </c>
      <c r="T580" s="34">
        <f>R580*S580</f>
        <v>141.44937299999998</v>
      </c>
      <c r="U580" s="34">
        <f>R580+T580</f>
        <v>4856.4284729999999</v>
      </c>
      <c r="V580" s="43">
        <v>0</v>
      </c>
      <c r="W580" s="34">
        <v>0</v>
      </c>
      <c r="X580" s="36">
        <f>U580+W580</f>
        <v>4856.4284729999999</v>
      </c>
      <c r="Y580" s="36">
        <f>MROUND(X580,100)</f>
        <v>4900</v>
      </c>
      <c r="Z580" s="29">
        <f t="shared" si="330"/>
        <v>5880</v>
      </c>
      <c r="AA580" s="40">
        <v>21</v>
      </c>
      <c r="AB580" s="28">
        <f t="shared" si="285"/>
        <v>18.399999999999999</v>
      </c>
      <c r="AC580" s="34"/>
      <c r="AD580" s="34">
        <f>AB580*AA580</f>
        <v>386.4</v>
      </c>
      <c r="AE580" s="43">
        <v>0.27100000000000002</v>
      </c>
      <c r="AF580" s="34">
        <f>AD580*AE580</f>
        <v>104.7144</v>
      </c>
      <c r="AG580" s="43">
        <v>0</v>
      </c>
      <c r="AH580" s="34">
        <f>AD580*AG580</f>
        <v>0</v>
      </c>
      <c r="AI580" s="34">
        <f>AD580+AF580+AH580</f>
        <v>491.11439999999999</v>
      </c>
      <c r="AJ580" s="34">
        <v>0</v>
      </c>
      <c r="AK580" s="42">
        <v>0.03</v>
      </c>
      <c r="AL580" s="34">
        <f>(AI580+AJ580)*AK580</f>
        <v>14.733431999999999</v>
      </c>
      <c r="AM580" s="34">
        <f>AI580+AJ580+AL580</f>
        <v>505.84783199999998</v>
      </c>
      <c r="AN580" s="43">
        <v>0</v>
      </c>
      <c r="AO580" s="34">
        <f>AM580*AN580</f>
        <v>0</v>
      </c>
      <c r="AP580" s="34">
        <f>AM580+AO580</f>
        <v>505.84783199999998</v>
      </c>
      <c r="AQ580" s="34">
        <f>MROUND(AP580,100)</f>
        <v>500</v>
      </c>
      <c r="AR580" s="57"/>
      <c r="AS580" s="40"/>
      <c r="AT580" s="28"/>
      <c r="AU580" s="34"/>
      <c r="AV580" s="28"/>
      <c r="AW580" s="42"/>
      <c r="AX580" s="34"/>
      <c r="AY580" s="43"/>
      <c r="AZ580" s="34"/>
      <c r="BA580" s="34"/>
      <c r="BB580" s="34"/>
      <c r="BC580" s="43"/>
      <c r="BD580" s="34"/>
      <c r="BE580" s="34"/>
      <c r="BF580" s="43"/>
      <c r="BG580" s="34"/>
      <c r="BH580" s="34"/>
      <c r="BI580" s="121"/>
      <c r="BJ580" s="28">
        <f t="shared" si="339"/>
        <v>600</v>
      </c>
    </row>
    <row r="581" spans="1:62" s="46" customFormat="1" ht="25.5" x14ac:dyDescent="0.25">
      <c r="A581" s="103">
        <v>563</v>
      </c>
      <c r="B581" s="51" t="s">
        <v>465</v>
      </c>
      <c r="C581" s="21" t="s">
        <v>183</v>
      </c>
      <c r="D581" s="21" t="s">
        <v>88</v>
      </c>
      <c r="E581" s="66">
        <v>19</v>
      </c>
      <c r="F581" s="40">
        <v>16</v>
      </c>
      <c r="G581" s="47">
        <f>E581+F581</f>
        <v>35</v>
      </c>
      <c r="H581" s="50">
        <v>19</v>
      </c>
      <c r="I581" s="28">
        <f t="shared" si="276"/>
        <v>289.78750000000002</v>
      </c>
      <c r="J581" s="28">
        <f>E581*I581</f>
        <v>5505.9625000000005</v>
      </c>
      <c r="K581" s="41">
        <v>15</v>
      </c>
      <c r="L581" s="34">
        <f>J581/K581</f>
        <v>367.06416666666672</v>
      </c>
      <c r="M581" s="28">
        <v>1303.5733333333333</v>
      </c>
      <c r="N581" s="42">
        <v>0.25</v>
      </c>
      <c r="O581" s="34">
        <f>(L581+M581)*N581</f>
        <v>417.65937500000001</v>
      </c>
      <c r="P581" s="42">
        <v>1.54</v>
      </c>
      <c r="Q581" s="34">
        <f>(L581+M581)*P581</f>
        <v>2572.7817500000001</v>
      </c>
      <c r="R581" s="34">
        <f>L581+M581+O581+Q581</f>
        <v>4661.0786250000001</v>
      </c>
      <c r="S581" s="42">
        <v>0.03</v>
      </c>
      <c r="T581" s="34">
        <f>R581*S581</f>
        <v>139.83235875</v>
      </c>
      <c r="U581" s="34">
        <f>R581+T581</f>
        <v>4800.91098375</v>
      </c>
      <c r="V581" s="43">
        <v>0</v>
      </c>
      <c r="W581" s="34">
        <v>0</v>
      </c>
      <c r="X581" s="36">
        <f>U581+W581</f>
        <v>4800.91098375</v>
      </c>
      <c r="Y581" s="36">
        <f>MROUND(X581,100)</f>
        <v>4800</v>
      </c>
      <c r="Z581" s="29">
        <f t="shared" si="330"/>
        <v>5760</v>
      </c>
      <c r="AA581" s="40">
        <v>16</v>
      </c>
      <c r="AB581" s="28">
        <f t="shared" si="232"/>
        <v>18.399999999999999</v>
      </c>
      <c r="AC581" s="34"/>
      <c r="AD581" s="34">
        <f>AB581*AA581</f>
        <v>294.39999999999998</v>
      </c>
      <c r="AE581" s="43">
        <v>0.27100000000000002</v>
      </c>
      <c r="AF581" s="34">
        <f>AD581*AE581</f>
        <v>79.782399999999996</v>
      </c>
      <c r="AG581" s="43">
        <v>0</v>
      </c>
      <c r="AH581" s="34">
        <f>AD581*AG581</f>
        <v>0</v>
      </c>
      <c r="AI581" s="34">
        <f>AD581+AF581+AH581</f>
        <v>374.18239999999997</v>
      </c>
      <c r="AJ581" s="34">
        <v>0</v>
      </c>
      <c r="AK581" s="42">
        <v>0.03</v>
      </c>
      <c r="AL581" s="34">
        <f>(AI581+AJ581)*AK581</f>
        <v>11.225471999999998</v>
      </c>
      <c r="AM581" s="34">
        <f>AI581+AJ581+AL581</f>
        <v>385.407872</v>
      </c>
      <c r="AN581" s="43">
        <v>0</v>
      </c>
      <c r="AO581" s="34">
        <f>AM581*AN581</f>
        <v>0</v>
      </c>
      <c r="AP581" s="34">
        <f>AM581+AO581</f>
        <v>385.407872</v>
      </c>
      <c r="AQ581" s="34">
        <f>MROUND(AP581,100)</f>
        <v>400</v>
      </c>
      <c r="AR581" s="57"/>
      <c r="AS581" s="40"/>
      <c r="AT581" s="28"/>
      <c r="AU581" s="34"/>
      <c r="AV581" s="28"/>
      <c r="AW581" s="42"/>
      <c r="AX581" s="34"/>
      <c r="AY581" s="43"/>
      <c r="AZ581" s="34"/>
      <c r="BA581" s="34"/>
      <c r="BB581" s="34"/>
      <c r="BC581" s="43"/>
      <c r="BD581" s="34"/>
      <c r="BE581" s="34"/>
      <c r="BF581" s="43"/>
      <c r="BG581" s="34"/>
      <c r="BH581" s="34"/>
      <c r="BI581" s="121"/>
      <c r="BJ581" s="28">
        <f t="shared" si="339"/>
        <v>480</v>
      </c>
    </row>
    <row r="582" spans="1:62" s="46" customFormat="1" ht="25.5" x14ac:dyDescent="0.25">
      <c r="A582" s="103">
        <v>564</v>
      </c>
      <c r="B582" s="51" t="s">
        <v>466</v>
      </c>
      <c r="C582" s="21" t="s">
        <v>183</v>
      </c>
      <c r="D582" s="21" t="s">
        <v>88</v>
      </c>
      <c r="E582" s="22">
        <v>20</v>
      </c>
      <c r="F582" s="40">
        <v>21</v>
      </c>
      <c r="G582" s="47">
        <f>E582+F582</f>
        <v>41</v>
      </c>
      <c r="H582" s="50">
        <v>20</v>
      </c>
      <c r="I582" s="28">
        <f t="shared" si="276"/>
        <v>289.78750000000002</v>
      </c>
      <c r="J582" s="28">
        <f>E582*I582</f>
        <v>5795.75</v>
      </c>
      <c r="K582" s="41">
        <v>15</v>
      </c>
      <c r="L582" s="34">
        <f>J582/K582</f>
        <v>386.38333333333333</v>
      </c>
      <c r="M582" s="28">
        <v>1303.5733333333333</v>
      </c>
      <c r="N582" s="42">
        <v>0.25</v>
      </c>
      <c r="O582" s="34">
        <f>(L582+M582)*N582</f>
        <v>422.48916666666662</v>
      </c>
      <c r="P582" s="42">
        <v>1.54</v>
      </c>
      <c r="Q582" s="34">
        <f>(L582+M582)*P582</f>
        <v>2602.5332666666663</v>
      </c>
      <c r="R582" s="34">
        <f>L582+M582+O582+Q582</f>
        <v>4714.9790999999996</v>
      </c>
      <c r="S582" s="42">
        <v>0.03</v>
      </c>
      <c r="T582" s="34">
        <f>R582*S582</f>
        <v>141.44937299999998</v>
      </c>
      <c r="U582" s="34">
        <f>R582+T582</f>
        <v>4856.4284729999999</v>
      </c>
      <c r="V582" s="43">
        <v>0</v>
      </c>
      <c r="W582" s="34">
        <v>0</v>
      </c>
      <c r="X582" s="36">
        <f>U582+W582</f>
        <v>4856.4284729999999</v>
      </c>
      <c r="Y582" s="36">
        <f>MROUND(X582,100)</f>
        <v>4900</v>
      </c>
      <c r="Z582" s="29">
        <f t="shared" si="330"/>
        <v>5880</v>
      </c>
      <c r="AA582" s="40">
        <v>21</v>
      </c>
      <c r="AB582" s="28">
        <f t="shared" si="285"/>
        <v>18.399999999999999</v>
      </c>
      <c r="AC582" s="34"/>
      <c r="AD582" s="34">
        <f>AB582*AA582</f>
        <v>386.4</v>
      </c>
      <c r="AE582" s="43">
        <v>0.27100000000000002</v>
      </c>
      <c r="AF582" s="34">
        <f>AD582*AE582</f>
        <v>104.7144</v>
      </c>
      <c r="AG582" s="43">
        <v>0</v>
      </c>
      <c r="AH582" s="34">
        <f>AD582*AG582</f>
        <v>0</v>
      </c>
      <c r="AI582" s="34">
        <f>AD582+AF582+AH582</f>
        <v>491.11439999999999</v>
      </c>
      <c r="AJ582" s="34">
        <v>0</v>
      </c>
      <c r="AK582" s="42">
        <v>0.03</v>
      </c>
      <c r="AL582" s="34">
        <f>(AI582+AJ582)*AK582</f>
        <v>14.733431999999999</v>
      </c>
      <c r="AM582" s="34">
        <f>AI582+AJ582+AL582</f>
        <v>505.84783199999998</v>
      </c>
      <c r="AN582" s="43">
        <v>0</v>
      </c>
      <c r="AO582" s="34">
        <f>AM582*AN582</f>
        <v>0</v>
      </c>
      <c r="AP582" s="34">
        <f>AM582+AO582</f>
        <v>505.84783199999998</v>
      </c>
      <c r="AQ582" s="34">
        <f>MROUND(AP582,100)</f>
        <v>500</v>
      </c>
      <c r="AR582" s="57"/>
      <c r="AS582" s="40"/>
      <c r="AT582" s="28"/>
      <c r="AU582" s="34"/>
      <c r="AV582" s="28"/>
      <c r="AW582" s="42"/>
      <c r="AX582" s="34"/>
      <c r="AY582" s="43"/>
      <c r="AZ582" s="34"/>
      <c r="BA582" s="34"/>
      <c r="BB582" s="34"/>
      <c r="BC582" s="43"/>
      <c r="BD582" s="34"/>
      <c r="BE582" s="34"/>
      <c r="BF582" s="43"/>
      <c r="BG582" s="34"/>
      <c r="BH582" s="34"/>
      <c r="BI582" s="121"/>
      <c r="BJ582" s="28">
        <f t="shared" si="339"/>
        <v>600</v>
      </c>
    </row>
    <row r="583" spans="1:62" s="46" customFormat="1" ht="15" x14ac:dyDescent="0.25">
      <c r="A583" s="103">
        <v>565</v>
      </c>
      <c r="B583" s="51" t="s">
        <v>467</v>
      </c>
      <c r="C583" s="21" t="s">
        <v>183</v>
      </c>
      <c r="D583" s="21" t="s">
        <v>88</v>
      </c>
      <c r="E583" s="66">
        <v>20</v>
      </c>
      <c r="F583" s="40">
        <v>21</v>
      </c>
      <c r="G583" s="47">
        <f t="shared" ref="G583" si="425">E583+F583</f>
        <v>41</v>
      </c>
      <c r="H583" s="50">
        <f t="shared" ref="H583" si="426">E583</f>
        <v>20</v>
      </c>
      <c r="I583" s="28">
        <f t="shared" si="276"/>
        <v>289.78750000000002</v>
      </c>
      <c r="J583" s="28">
        <f t="shared" ref="J583" si="427">E583*I583</f>
        <v>5795.75</v>
      </c>
      <c r="K583" s="41">
        <v>15</v>
      </c>
      <c r="L583" s="34">
        <f t="shared" ref="L583" si="428">J583/K583</f>
        <v>386.38333333333333</v>
      </c>
      <c r="M583" s="28">
        <v>1303.5733333333333</v>
      </c>
      <c r="N583" s="42">
        <v>0.25</v>
      </c>
      <c r="O583" s="34">
        <f t="shared" ref="O583" si="429">(L583+M583)*N583</f>
        <v>422.48916666666662</v>
      </c>
      <c r="P583" s="42">
        <v>1.54</v>
      </c>
      <c r="Q583" s="34">
        <f t="shared" ref="Q583" si="430">(L583+M583)*P583</f>
        <v>2602.5332666666663</v>
      </c>
      <c r="R583" s="34">
        <f t="shared" ref="R583" si="431">L583+M583+O583+Q583</f>
        <v>4714.9790999999996</v>
      </c>
      <c r="S583" s="42">
        <v>0.03</v>
      </c>
      <c r="T583" s="34">
        <f t="shared" ref="T583" si="432">R583*S583</f>
        <v>141.44937299999998</v>
      </c>
      <c r="U583" s="34">
        <f t="shared" ref="U583" si="433">R583+T583</f>
        <v>4856.4284729999999</v>
      </c>
      <c r="V583" s="43">
        <v>0</v>
      </c>
      <c r="W583" s="34">
        <v>0</v>
      </c>
      <c r="X583" s="36">
        <f t="shared" ref="X583" si="434">U583+W583</f>
        <v>4856.4284729999999</v>
      </c>
      <c r="Y583" s="36">
        <f t="shared" ref="Y583" si="435">MROUND(X583,100)</f>
        <v>4900</v>
      </c>
      <c r="Z583" s="29">
        <f t="shared" si="330"/>
        <v>5880</v>
      </c>
      <c r="AA583" s="40">
        <v>21</v>
      </c>
      <c r="AB583" s="28">
        <f t="shared" si="285"/>
        <v>18.399999999999999</v>
      </c>
      <c r="AC583" s="34"/>
      <c r="AD583" s="34">
        <f t="shared" ref="AD583" si="436">AB583*AA583</f>
        <v>386.4</v>
      </c>
      <c r="AE583" s="43">
        <v>0.27100000000000002</v>
      </c>
      <c r="AF583" s="34">
        <f t="shared" ref="AF583" si="437">AD583*AE583</f>
        <v>104.7144</v>
      </c>
      <c r="AG583" s="43">
        <v>0</v>
      </c>
      <c r="AH583" s="34">
        <f t="shared" ref="AH583" si="438">AD583*AG583</f>
        <v>0</v>
      </c>
      <c r="AI583" s="34">
        <f t="shared" ref="AI583" si="439">AD583+AF583+AH583</f>
        <v>491.11439999999999</v>
      </c>
      <c r="AJ583" s="34">
        <v>0</v>
      </c>
      <c r="AK583" s="42">
        <v>0.03</v>
      </c>
      <c r="AL583" s="34">
        <f t="shared" ref="AL583" si="440">(AI583+AJ583)*AK583</f>
        <v>14.733431999999999</v>
      </c>
      <c r="AM583" s="34">
        <f t="shared" ref="AM583" si="441">AI583+AJ583+AL583</f>
        <v>505.84783199999998</v>
      </c>
      <c r="AN583" s="43">
        <v>0</v>
      </c>
      <c r="AO583" s="34">
        <f t="shared" ref="AO583" si="442">AM583*AN583</f>
        <v>0</v>
      </c>
      <c r="AP583" s="34">
        <f t="shared" ref="AP583" si="443">AM583+AO583</f>
        <v>505.84783199999998</v>
      </c>
      <c r="AQ583" s="34">
        <f t="shared" ref="AQ583" si="444">MROUND(AP583,100)</f>
        <v>500</v>
      </c>
      <c r="AR583" s="57"/>
      <c r="AS583" s="40"/>
      <c r="AT583" s="28">
        <f>(323.2*0.67)+(96.5*2.3*0.33)</f>
        <v>289.78750000000002</v>
      </c>
      <c r="AU583" s="34"/>
      <c r="AV583" s="28">
        <f t="shared" ref="AV583" si="445">(AT583*AS583)/15</f>
        <v>0</v>
      </c>
      <c r="AW583" s="42">
        <v>0.25</v>
      </c>
      <c r="AX583" s="34">
        <f t="shared" ref="AX583" si="446">AV583*AW583</f>
        <v>0</v>
      </c>
      <c r="AY583" s="43">
        <v>0</v>
      </c>
      <c r="AZ583" s="34">
        <f t="shared" ref="AZ583" si="447">AV583*AY583</f>
        <v>0</v>
      </c>
      <c r="BA583" s="34">
        <f t="shared" ref="BA583" si="448">AV583+AX583+AZ583</f>
        <v>0</v>
      </c>
      <c r="BB583" s="34">
        <v>0</v>
      </c>
      <c r="BC583" s="43">
        <v>0.03</v>
      </c>
      <c r="BD583" s="34">
        <f t="shared" ref="BD583" si="449">(BA583+BB583)*BC583</f>
        <v>0</v>
      </c>
      <c r="BE583" s="34">
        <f t="shared" ref="BE583" si="450">BA583+BB583+BD583</f>
        <v>0</v>
      </c>
      <c r="BF583" s="43">
        <v>0</v>
      </c>
      <c r="BG583" s="34">
        <f t="shared" ref="BG583" si="451">BE583*BF583</f>
        <v>0</v>
      </c>
      <c r="BH583" s="34">
        <f t="shared" ref="BH583" si="452">BE583+BG583</f>
        <v>0</v>
      </c>
      <c r="BI583" s="121"/>
      <c r="BJ583" s="28">
        <f t="shared" si="339"/>
        <v>600</v>
      </c>
    </row>
    <row r="584" spans="1:62" s="46" customFormat="1" ht="15" x14ac:dyDescent="0.25">
      <c r="A584" s="103">
        <v>566</v>
      </c>
      <c r="B584" s="51" t="s">
        <v>468</v>
      </c>
      <c r="C584" s="21" t="s">
        <v>183</v>
      </c>
      <c r="D584" s="21" t="s">
        <v>88</v>
      </c>
      <c r="E584" s="22">
        <v>16</v>
      </c>
      <c r="F584" s="40">
        <v>24</v>
      </c>
      <c r="G584" s="47">
        <f>E584+F584</f>
        <v>40</v>
      </c>
      <c r="H584" s="50">
        <f>E584</f>
        <v>16</v>
      </c>
      <c r="I584" s="28">
        <f t="shared" si="276"/>
        <v>289.78750000000002</v>
      </c>
      <c r="J584" s="28">
        <f>E584*I584</f>
        <v>4636.6000000000004</v>
      </c>
      <c r="K584" s="41">
        <v>15</v>
      </c>
      <c r="L584" s="34">
        <f>J584/K584</f>
        <v>309.10666666666668</v>
      </c>
      <c r="M584" s="28">
        <v>1303.57</v>
      </c>
      <c r="N584" s="42">
        <v>0.25</v>
      </c>
      <c r="O584" s="34">
        <f>(L584+M584)*N584</f>
        <v>403.16916666666668</v>
      </c>
      <c r="P584" s="42">
        <v>1.54</v>
      </c>
      <c r="Q584" s="34">
        <f>(L584+M584)*P584</f>
        <v>2483.5220666666669</v>
      </c>
      <c r="R584" s="34">
        <f>L584+M584+O584+Q584</f>
        <v>4499.3679000000002</v>
      </c>
      <c r="S584" s="42">
        <v>0.03</v>
      </c>
      <c r="T584" s="34">
        <f>R584*S584</f>
        <v>134.98103700000001</v>
      </c>
      <c r="U584" s="34">
        <f>R584+T584</f>
        <v>4634.3489370000007</v>
      </c>
      <c r="V584" s="43">
        <v>0</v>
      </c>
      <c r="W584" s="34">
        <f>U584*V584</f>
        <v>0</v>
      </c>
      <c r="X584" s="36">
        <f>U584+W584</f>
        <v>4634.3489370000007</v>
      </c>
      <c r="Y584" s="36">
        <f>MROUND(X584,100)</f>
        <v>4600</v>
      </c>
      <c r="Z584" s="29">
        <f t="shared" si="330"/>
        <v>5520</v>
      </c>
      <c r="AA584" s="40">
        <v>24</v>
      </c>
      <c r="AB584" s="28">
        <f t="shared" si="285"/>
        <v>18.399999999999999</v>
      </c>
      <c r="AC584" s="34"/>
      <c r="AD584" s="34">
        <f>AB584*AA584</f>
        <v>441.59999999999997</v>
      </c>
      <c r="AE584" s="43">
        <v>0.27100000000000002</v>
      </c>
      <c r="AF584" s="34">
        <f>AD584*AE584</f>
        <v>119.67359999999999</v>
      </c>
      <c r="AG584" s="43">
        <v>0</v>
      </c>
      <c r="AH584" s="34">
        <f>AD584*AG584</f>
        <v>0</v>
      </c>
      <c r="AI584" s="34">
        <f>AD584+AF584+AH584</f>
        <v>561.27359999999999</v>
      </c>
      <c r="AJ584" s="34">
        <v>0</v>
      </c>
      <c r="AK584" s="42">
        <v>0.03</v>
      </c>
      <c r="AL584" s="34">
        <f>(AI584+AJ584)*AK584</f>
        <v>16.838207999999998</v>
      </c>
      <c r="AM584" s="34">
        <f>AI584+AJ584+AL584</f>
        <v>578.111808</v>
      </c>
      <c r="AN584" s="43">
        <v>0</v>
      </c>
      <c r="AO584" s="34">
        <f>AM584*AN584</f>
        <v>0</v>
      </c>
      <c r="AP584" s="34">
        <f>AM584+AO584</f>
        <v>578.111808</v>
      </c>
      <c r="AQ584" s="34">
        <f>MROUND(AP584,100)</f>
        <v>600</v>
      </c>
      <c r="AR584" s="30" t="s">
        <v>59</v>
      </c>
      <c r="AS584" s="23" t="s">
        <v>43</v>
      </c>
      <c r="AT584" s="28">
        <f>(323.2*0.67)+(96.5*2.3*0.33)</f>
        <v>289.78750000000002</v>
      </c>
      <c r="AU584" s="34"/>
      <c r="AV584" s="28">
        <f>(AT584*AS584)/15</f>
        <v>463.66</v>
      </c>
      <c r="AW584" s="42">
        <v>0.25</v>
      </c>
      <c r="AX584" s="34">
        <f>AV584*AW584</f>
        <v>115.91500000000001</v>
      </c>
      <c r="AY584" s="43">
        <v>0</v>
      </c>
      <c r="AZ584" s="34">
        <f>AV584*AY584</f>
        <v>0</v>
      </c>
      <c r="BA584" s="34">
        <f>AV584+AX584+AZ584</f>
        <v>579.57500000000005</v>
      </c>
      <c r="BB584" s="34">
        <v>0</v>
      </c>
      <c r="BC584" s="43">
        <v>0.03</v>
      </c>
      <c r="BD584" s="34">
        <f>(BA584+BB584)*BC584</f>
        <v>17.387250000000002</v>
      </c>
      <c r="BE584" s="34">
        <f>BA584+BB584+BD584</f>
        <v>596.96225000000004</v>
      </c>
      <c r="BF584" s="43">
        <v>0</v>
      </c>
      <c r="BG584" s="34">
        <f>BE584*BF584</f>
        <v>0</v>
      </c>
      <c r="BH584" s="34">
        <f>BE584+BG584</f>
        <v>596.96225000000004</v>
      </c>
      <c r="BI584" s="120">
        <f>MROUND(BH584,100)</f>
        <v>600</v>
      </c>
      <c r="BJ584" s="28">
        <f t="shared" si="339"/>
        <v>720</v>
      </c>
    </row>
    <row r="585" spans="1:62" s="46" customFormat="1" ht="15" x14ac:dyDescent="0.25">
      <c r="A585" s="103">
        <v>567</v>
      </c>
      <c r="B585" s="51" t="s">
        <v>469</v>
      </c>
      <c r="C585" s="21" t="s">
        <v>183</v>
      </c>
      <c r="D585" s="21" t="s">
        <v>88</v>
      </c>
      <c r="E585" s="66">
        <v>20</v>
      </c>
      <c r="F585" s="40">
        <v>21</v>
      </c>
      <c r="G585" s="47">
        <f t="shared" ref="G585:G587" si="453">E585+F585</f>
        <v>41</v>
      </c>
      <c r="H585" s="50">
        <f t="shared" ref="H585:H587" si="454">E585</f>
        <v>20</v>
      </c>
      <c r="I585" s="28">
        <f t="shared" si="276"/>
        <v>289.78750000000002</v>
      </c>
      <c r="J585" s="28">
        <f t="shared" ref="J585:J587" si="455">E585*I585</f>
        <v>5795.75</v>
      </c>
      <c r="K585" s="41">
        <v>15</v>
      </c>
      <c r="L585" s="34">
        <f t="shared" ref="L585:L587" si="456">J585/K585</f>
        <v>386.38333333333333</v>
      </c>
      <c r="M585" s="28">
        <v>1303.5733333333333</v>
      </c>
      <c r="N585" s="42">
        <v>0.25</v>
      </c>
      <c r="O585" s="34">
        <f t="shared" ref="O585:O587" si="457">(L585+M585)*N585</f>
        <v>422.48916666666662</v>
      </c>
      <c r="P585" s="42">
        <v>1.54</v>
      </c>
      <c r="Q585" s="34">
        <f t="shared" ref="Q585:Q587" si="458">(L585+M585)*P585</f>
        <v>2602.5332666666663</v>
      </c>
      <c r="R585" s="34">
        <f t="shared" ref="R585:R587" si="459">L585+M585+O585+Q585</f>
        <v>4714.9790999999996</v>
      </c>
      <c r="S585" s="42">
        <v>0.03</v>
      </c>
      <c r="T585" s="34">
        <f t="shared" ref="T585:T587" si="460">R585*S585</f>
        <v>141.44937299999998</v>
      </c>
      <c r="U585" s="34">
        <f t="shared" ref="U585:U587" si="461">R585+T585</f>
        <v>4856.4284729999999</v>
      </c>
      <c r="V585" s="43">
        <v>0</v>
      </c>
      <c r="W585" s="34">
        <v>0</v>
      </c>
      <c r="X585" s="36">
        <f t="shared" ref="X585:X587" si="462">U585+W585</f>
        <v>4856.4284729999999</v>
      </c>
      <c r="Y585" s="36">
        <f t="shared" ref="Y585:Y587" si="463">MROUND(X585,100)</f>
        <v>4900</v>
      </c>
      <c r="Z585" s="29">
        <f t="shared" si="330"/>
        <v>5880</v>
      </c>
      <c r="AA585" s="40">
        <v>21</v>
      </c>
      <c r="AB585" s="28">
        <f t="shared" si="285"/>
        <v>18.399999999999999</v>
      </c>
      <c r="AC585" s="34"/>
      <c r="AD585" s="34">
        <f t="shared" ref="AD585:AD587" si="464">AB585*AA585</f>
        <v>386.4</v>
      </c>
      <c r="AE585" s="43">
        <v>0.27100000000000002</v>
      </c>
      <c r="AF585" s="34">
        <f t="shared" ref="AF585:AF587" si="465">AD585*AE585</f>
        <v>104.7144</v>
      </c>
      <c r="AG585" s="43">
        <v>0</v>
      </c>
      <c r="AH585" s="34">
        <f t="shared" ref="AH585:AH587" si="466">AD585*AG585</f>
        <v>0</v>
      </c>
      <c r="AI585" s="34">
        <f t="shared" ref="AI585:AI587" si="467">AD585+AF585+AH585</f>
        <v>491.11439999999999</v>
      </c>
      <c r="AJ585" s="34">
        <v>0</v>
      </c>
      <c r="AK585" s="42">
        <v>0.03</v>
      </c>
      <c r="AL585" s="34">
        <f t="shared" ref="AL585:AL587" si="468">(AI585+AJ585)*AK585</f>
        <v>14.733431999999999</v>
      </c>
      <c r="AM585" s="34">
        <f t="shared" ref="AM585:AM587" si="469">AI585+AJ585+AL585</f>
        <v>505.84783199999998</v>
      </c>
      <c r="AN585" s="43">
        <v>0</v>
      </c>
      <c r="AO585" s="34">
        <f t="shared" ref="AO585:AO587" si="470">AM585*AN585</f>
        <v>0</v>
      </c>
      <c r="AP585" s="34">
        <f t="shared" ref="AP585:AP587" si="471">AM585+AO585</f>
        <v>505.84783199999998</v>
      </c>
      <c r="AQ585" s="34">
        <f t="shared" ref="AQ585:AQ587" si="472">MROUND(AP585,100)</f>
        <v>500</v>
      </c>
      <c r="AR585" s="57"/>
      <c r="AS585" s="40"/>
      <c r="AT585" s="28">
        <f>(323.2*0.67)+(96.5*2.3*0.33)</f>
        <v>289.78750000000002</v>
      </c>
      <c r="AU585" s="34"/>
      <c r="AV585" s="28">
        <f t="shared" ref="AV585:AV587" si="473">(AT585*AS585)/15</f>
        <v>0</v>
      </c>
      <c r="AW585" s="42">
        <v>0.25</v>
      </c>
      <c r="AX585" s="34">
        <f t="shared" ref="AX585:AX587" si="474">AV585*AW585</f>
        <v>0</v>
      </c>
      <c r="AY585" s="43">
        <v>0</v>
      </c>
      <c r="AZ585" s="34">
        <f t="shared" ref="AZ585:AZ587" si="475">AV585*AY585</f>
        <v>0</v>
      </c>
      <c r="BA585" s="34">
        <f t="shared" ref="BA585:BA587" si="476">AV585+AX585+AZ585</f>
        <v>0</v>
      </c>
      <c r="BB585" s="34">
        <v>0</v>
      </c>
      <c r="BC585" s="43">
        <v>0.03</v>
      </c>
      <c r="BD585" s="34">
        <f t="shared" ref="BD585:BD587" si="477">(BA585+BB585)*BC585</f>
        <v>0</v>
      </c>
      <c r="BE585" s="34">
        <f t="shared" ref="BE585:BE587" si="478">BA585+BB585+BD585</f>
        <v>0</v>
      </c>
      <c r="BF585" s="43">
        <v>0</v>
      </c>
      <c r="BG585" s="34">
        <f t="shared" ref="BG585:BG587" si="479">BE585*BF585</f>
        <v>0</v>
      </c>
      <c r="BH585" s="34">
        <f t="shared" ref="BH585:BH587" si="480">BE585+BG585</f>
        <v>0</v>
      </c>
      <c r="BI585" s="121"/>
      <c r="BJ585" s="28">
        <f t="shared" si="339"/>
        <v>600</v>
      </c>
    </row>
    <row r="586" spans="1:62" s="46" customFormat="1" ht="15" x14ac:dyDescent="0.25">
      <c r="A586" s="103">
        <v>568</v>
      </c>
      <c r="B586" s="51" t="s">
        <v>470</v>
      </c>
      <c r="C586" s="21" t="s">
        <v>183</v>
      </c>
      <c r="D586" s="21" t="s">
        <v>88</v>
      </c>
      <c r="E586" s="22">
        <v>18</v>
      </c>
      <c r="F586" s="40">
        <v>21</v>
      </c>
      <c r="G586" s="47">
        <f>E586+F586</f>
        <v>39</v>
      </c>
      <c r="H586" s="50">
        <f>E586</f>
        <v>18</v>
      </c>
      <c r="I586" s="28">
        <f t="shared" si="276"/>
        <v>289.78750000000002</v>
      </c>
      <c r="J586" s="28">
        <f>E586*I586</f>
        <v>5216.1750000000002</v>
      </c>
      <c r="K586" s="41">
        <v>15</v>
      </c>
      <c r="L586" s="34">
        <f>J586/K586</f>
        <v>347.745</v>
      </c>
      <c r="M586" s="28">
        <v>1303.57</v>
      </c>
      <c r="N586" s="42">
        <v>0.25</v>
      </c>
      <c r="O586" s="34">
        <f>(L586+M586)*N586</f>
        <v>412.82875000000001</v>
      </c>
      <c r="P586" s="42">
        <v>1.54</v>
      </c>
      <c r="Q586" s="34">
        <f>(L586+M586)*P586</f>
        <v>2543.0251000000003</v>
      </c>
      <c r="R586" s="34">
        <f>L586+M586+O586+Q586</f>
        <v>4607.16885</v>
      </c>
      <c r="S586" s="42">
        <v>0.03</v>
      </c>
      <c r="T586" s="34">
        <f>R586*S586</f>
        <v>138.21506550000001</v>
      </c>
      <c r="U586" s="34">
        <f>R586+T586</f>
        <v>4745.3839154999996</v>
      </c>
      <c r="V586" s="43">
        <v>0</v>
      </c>
      <c r="W586" s="34">
        <f>U586*V586</f>
        <v>0</v>
      </c>
      <c r="X586" s="36">
        <f>U586+W586</f>
        <v>4745.3839154999996</v>
      </c>
      <c r="Y586" s="36">
        <f>MROUND(X586,100)</f>
        <v>4700</v>
      </c>
      <c r="Z586" s="29">
        <f t="shared" si="330"/>
        <v>5640</v>
      </c>
      <c r="AA586" s="40">
        <v>21</v>
      </c>
      <c r="AB586" s="28">
        <f t="shared" si="285"/>
        <v>18.399999999999999</v>
      </c>
      <c r="AC586" s="34"/>
      <c r="AD586" s="34">
        <f>AB586*AA586</f>
        <v>386.4</v>
      </c>
      <c r="AE586" s="43">
        <v>0.27100000000000002</v>
      </c>
      <c r="AF586" s="34">
        <f>AD586*AE586</f>
        <v>104.7144</v>
      </c>
      <c r="AG586" s="43">
        <v>0</v>
      </c>
      <c r="AH586" s="34">
        <f>AD586*AG586</f>
        <v>0</v>
      </c>
      <c r="AI586" s="34">
        <f>AD586+AF586+AH586</f>
        <v>491.11439999999999</v>
      </c>
      <c r="AJ586" s="34">
        <v>0</v>
      </c>
      <c r="AK586" s="42">
        <v>0.03</v>
      </c>
      <c r="AL586" s="34">
        <f>(AI586+AJ586)*AK586</f>
        <v>14.733431999999999</v>
      </c>
      <c r="AM586" s="34">
        <f>AI586+AJ586+AL586</f>
        <v>505.84783199999998</v>
      </c>
      <c r="AN586" s="43">
        <v>0</v>
      </c>
      <c r="AO586" s="34">
        <f>AM586*AN586</f>
        <v>0</v>
      </c>
      <c r="AP586" s="34">
        <f>AM586+AO586</f>
        <v>505.84783199999998</v>
      </c>
      <c r="AQ586" s="34">
        <f>MROUND(AP586,100)</f>
        <v>500</v>
      </c>
      <c r="AR586" s="30" t="s">
        <v>59</v>
      </c>
      <c r="AS586" s="23" t="s">
        <v>41</v>
      </c>
      <c r="AT586" s="28">
        <f>(323.2*0.67)+(96.5*2.3*0.33)</f>
        <v>289.78750000000002</v>
      </c>
      <c r="AU586" s="34"/>
      <c r="AV586" s="28">
        <f>(AT586*AS586)/15</f>
        <v>405.70250000000004</v>
      </c>
      <c r="AW586" s="42">
        <v>0.25</v>
      </c>
      <c r="AX586" s="34">
        <f>AV586*AW586</f>
        <v>101.42562500000001</v>
      </c>
      <c r="AY586" s="43">
        <v>0</v>
      </c>
      <c r="AZ586" s="34">
        <f>AV586*AY586</f>
        <v>0</v>
      </c>
      <c r="BA586" s="34">
        <f>AV586+AX586+AZ586</f>
        <v>507.12812500000007</v>
      </c>
      <c r="BB586" s="34">
        <v>0</v>
      </c>
      <c r="BC586" s="43">
        <v>0.03</v>
      </c>
      <c r="BD586" s="34">
        <f>(BA586+BB586)*BC586</f>
        <v>15.213843750000002</v>
      </c>
      <c r="BE586" s="34">
        <f>BA586+BB586+BD586</f>
        <v>522.34196875000009</v>
      </c>
      <c r="BF586" s="43">
        <v>0</v>
      </c>
      <c r="BG586" s="34">
        <f>BE586*BF586</f>
        <v>0</v>
      </c>
      <c r="BH586" s="34">
        <f>BE586+BG586</f>
        <v>522.34196875000009</v>
      </c>
      <c r="BI586" s="120">
        <f>MROUND(BH586,100)</f>
        <v>500</v>
      </c>
      <c r="BJ586" s="28">
        <f t="shared" si="339"/>
        <v>600</v>
      </c>
    </row>
    <row r="587" spans="1:62" s="46" customFormat="1" ht="15" x14ac:dyDescent="0.25">
      <c r="A587" s="103">
        <v>569</v>
      </c>
      <c r="B587" s="51" t="s">
        <v>471</v>
      </c>
      <c r="C587" s="21" t="s">
        <v>183</v>
      </c>
      <c r="D587" s="21" t="s">
        <v>88</v>
      </c>
      <c r="E587" s="66">
        <v>20</v>
      </c>
      <c r="F587" s="40">
        <v>21</v>
      </c>
      <c r="G587" s="47">
        <f t="shared" si="453"/>
        <v>41</v>
      </c>
      <c r="H587" s="50">
        <f t="shared" si="454"/>
        <v>20</v>
      </c>
      <c r="I587" s="28">
        <f t="shared" si="276"/>
        <v>289.78750000000002</v>
      </c>
      <c r="J587" s="28">
        <f t="shared" si="455"/>
        <v>5795.75</v>
      </c>
      <c r="K587" s="41">
        <v>15</v>
      </c>
      <c r="L587" s="34">
        <f t="shared" si="456"/>
        <v>386.38333333333333</v>
      </c>
      <c r="M587" s="28">
        <v>1303.5733333333333</v>
      </c>
      <c r="N587" s="42">
        <v>0.25</v>
      </c>
      <c r="O587" s="34">
        <f t="shared" si="457"/>
        <v>422.48916666666662</v>
      </c>
      <c r="P587" s="42">
        <v>1.54</v>
      </c>
      <c r="Q587" s="34">
        <f t="shared" si="458"/>
        <v>2602.5332666666663</v>
      </c>
      <c r="R587" s="34">
        <f t="shared" si="459"/>
        <v>4714.9790999999996</v>
      </c>
      <c r="S587" s="42">
        <v>0.03</v>
      </c>
      <c r="T587" s="34">
        <f t="shared" si="460"/>
        <v>141.44937299999998</v>
      </c>
      <c r="U587" s="34">
        <f t="shared" si="461"/>
        <v>4856.4284729999999</v>
      </c>
      <c r="V587" s="43">
        <v>0</v>
      </c>
      <c r="W587" s="34">
        <v>0</v>
      </c>
      <c r="X587" s="36">
        <f t="shared" si="462"/>
        <v>4856.4284729999999</v>
      </c>
      <c r="Y587" s="36">
        <f t="shared" si="463"/>
        <v>4900</v>
      </c>
      <c r="Z587" s="29">
        <f t="shared" si="330"/>
        <v>5880</v>
      </c>
      <c r="AA587" s="40">
        <v>21</v>
      </c>
      <c r="AB587" s="28">
        <f t="shared" si="285"/>
        <v>18.399999999999999</v>
      </c>
      <c r="AC587" s="34"/>
      <c r="AD587" s="34">
        <f t="shared" si="464"/>
        <v>386.4</v>
      </c>
      <c r="AE587" s="43">
        <v>0.27100000000000002</v>
      </c>
      <c r="AF587" s="34">
        <f t="shared" si="465"/>
        <v>104.7144</v>
      </c>
      <c r="AG587" s="43">
        <v>0</v>
      </c>
      <c r="AH587" s="34">
        <f t="shared" si="466"/>
        <v>0</v>
      </c>
      <c r="AI587" s="34">
        <f t="shared" si="467"/>
        <v>491.11439999999999</v>
      </c>
      <c r="AJ587" s="34">
        <v>0</v>
      </c>
      <c r="AK587" s="42">
        <v>0.03</v>
      </c>
      <c r="AL587" s="34">
        <f t="shared" si="468"/>
        <v>14.733431999999999</v>
      </c>
      <c r="AM587" s="34">
        <f t="shared" si="469"/>
        <v>505.84783199999998</v>
      </c>
      <c r="AN587" s="43">
        <v>0</v>
      </c>
      <c r="AO587" s="34">
        <f t="shared" si="470"/>
        <v>0</v>
      </c>
      <c r="AP587" s="34">
        <f t="shared" si="471"/>
        <v>505.84783199999998</v>
      </c>
      <c r="AQ587" s="34">
        <f t="shared" si="472"/>
        <v>500</v>
      </c>
      <c r="AR587" s="57"/>
      <c r="AS587" s="40"/>
      <c r="AT587" s="28">
        <f>(323.2*0.67)+(96.5*2.3*0.33)</f>
        <v>289.78750000000002</v>
      </c>
      <c r="AU587" s="34"/>
      <c r="AV587" s="28">
        <f t="shared" si="473"/>
        <v>0</v>
      </c>
      <c r="AW587" s="42">
        <v>0.25</v>
      </c>
      <c r="AX587" s="34">
        <f t="shared" si="474"/>
        <v>0</v>
      </c>
      <c r="AY587" s="43">
        <v>0</v>
      </c>
      <c r="AZ587" s="34">
        <f t="shared" si="475"/>
        <v>0</v>
      </c>
      <c r="BA587" s="34">
        <f t="shared" si="476"/>
        <v>0</v>
      </c>
      <c r="BB587" s="34">
        <v>0</v>
      </c>
      <c r="BC587" s="43">
        <v>0.03</v>
      </c>
      <c r="BD587" s="34">
        <f t="shared" si="477"/>
        <v>0</v>
      </c>
      <c r="BE587" s="34">
        <f t="shared" si="478"/>
        <v>0</v>
      </c>
      <c r="BF587" s="43">
        <v>0</v>
      </c>
      <c r="BG587" s="34">
        <f t="shared" si="479"/>
        <v>0</v>
      </c>
      <c r="BH587" s="34">
        <f t="shared" si="480"/>
        <v>0</v>
      </c>
      <c r="BI587" s="121"/>
      <c r="BJ587" s="28">
        <f t="shared" si="339"/>
        <v>600</v>
      </c>
    </row>
    <row r="588" spans="1:62" s="46" customFormat="1" ht="25.5" x14ac:dyDescent="0.25">
      <c r="A588" s="103">
        <v>570</v>
      </c>
      <c r="B588" s="51" t="s">
        <v>472</v>
      </c>
      <c r="C588" s="21" t="s">
        <v>183</v>
      </c>
      <c r="D588" s="21" t="s">
        <v>88</v>
      </c>
      <c r="E588" s="66">
        <v>19</v>
      </c>
      <c r="F588" s="40">
        <v>16</v>
      </c>
      <c r="G588" s="47">
        <f>E588+F588</f>
        <v>35</v>
      </c>
      <c r="H588" s="50">
        <f>E588</f>
        <v>19</v>
      </c>
      <c r="I588" s="28">
        <f t="shared" si="276"/>
        <v>289.78750000000002</v>
      </c>
      <c r="J588" s="28">
        <f>E588*I588</f>
        <v>5505.9625000000005</v>
      </c>
      <c r="K588" s="41">
        <v>15</v>
      </c>
      <c r="L588" s="34">
        <f>J588/K588</f>
        <v>367.06416666666672</v>
      </c>
      <c r="M588" s="28">
        <v>1303.5733333333333</v>
      </c>
      <c r="N588" s="42">
        <v>0.25</v>
      </c>
      <c r="O588" s="34">
        <f>(L588+M588)*N588</f>
        <v>417.65937500000001</v>
      </c>
      <c r="P588" s="42">
        <v>1.54</v>
      </c>
      <c r="Q588" s="34">
        <f>(L588+M588)*P588</f>
        <v>2572.7817500000001</v>
      </c>
      <c r="R588" s="34">
        <f>L588+M588+O588+Q588</f>
        <v>4661.0786250000001</v>
      </c>
      <c r="S588" s="42">
        <v>0.03</v>
      </c>
      <c r="T588" s="34">
        <f>R588*S588</f>
        <v>139.83235875</v>
      </c>
      <c r="U588" s="34">
        <f>R588+T588</f>
        <v>4800.91098375</v>
      </c>
      <c r="V588" s="43">
        <v>0</v>
      </c>
      <c r="W588" s="34">
        <v>0</v>
      </c>
      <c r="X588" s="36">
        <f>U588+W588</f>
        <v>4800.91098375</v>
      </c>
      <c r="Y588" s="36">
        <f>MROUND(X588,100)</f>
        <v>4800</v>
      </c>
      <c r="Z588" s="29">
        <f t="shared" si="330"/>
        <v>5760</v>
      </c>
      <c r="AA588" s="40">
        <v>16</v>
      </c>
      <c r="AB588" s="28">
        <f t="shared" si="232"/>
        <v>18.399999999999999</v>
      </c>
      <c r="AC588" s="34"/>
      <c r="AD588" s="34">
        <f>AB588*AA588</f>
        <v>294.39999999999998</v>
      </c>
      <c r="AE588" s="43">
        <v>0.27100000000000002</v>
      </c>
      <c r="AF588" s="34">
        <f>AD588*AE588</f>
        <v>79.782399999999996</v>
      </c>
      <c r="AG588" s="43">
        <v>0</v>
      </c>
      <c r="AH588" s="34">
        <f>AD588*AG588</f>
        <v>0</v>
      </c>
      <c r="AI588" s="34">
        <f>AD588+AF588+AH588</f>
        <v>374.18239999999997</v>
      </c>
      <c r="AJ588" s="34">
        <v>0</v>
      </c>
      <c r="AK588" s="42">
        <v>0.03</v>
      </c>
      <c r="AL588" s="34">
        <f>(AI588+AJ588)*AK588</f>
        <v>11.225471999999998</v>
      </c>
      <c r="AM588" s="34">
        <f>AI588+AJ588+AL588</f>
        <v>385.407872</v>
      </c>
      <c r="AN588" s="43">
        <v>0</v>
      </c>
      <c r="AO588" s="34">
        <f>AM588*AN588</f>
        <v>0</v>
      </c>
      <c r="AP588" s="34">
        <f>AM588+AO588</f>
        <v>385.407872</v>
      </c>
      <c r="AQ588" s="34">
        <f>MROUND(AP588,100)</f>
        <v>400</v>
      </c>
      <c r="AR588" s="57"/>
      <c r="AS588" s="40"/>
      <c r="AT588" s="28"/>
      <c r="AU588" s="34"/>
      <c r="AV588" s="28"/>
      <c r="AW588" s="42"/>
      <c r="AX588" s="34"/>
      <c r="AY588" s="43"/>
      <c r="AZ588" s="34"/>
      <c r="BA588" s="34"/>
      <c r="BB588" s="34"/>
      <c r="BC588" s="43"/>
      <c r="BD588" s="34"/>
      <c r="BE588" s="34"/>
      <c r="BF588" s="43"/>
      <c r="BG588" s="34"/>
      <c r="BH588" s="34"/>
      <c r="BI588" s="121"/>
      <c r="BJ588" s="28">
        <f t="shared" si="339"/>
        <v>480</v>
      </c>
    </row>
    <row r="589" spans="1:62" s="46" customFormat="1" ht="25.5" x14ac:dyDescent="0.25">
      <c r="A589" s="103">
        <v>571</v>
      </c>
      <c r="B589" s="51" t="s">
        <v>473</v>
      </c>
      <c r="C589" s="21" t="s">
        <v>183</v>
      </c>
      <c r="D589" s="21" t="s">
        <v>88</v>
      </c>
      <c r="E589" s="66">
        <v>19</v>
      </c>
      <c r="F589" s="40">
        <v>16</v>
      </c>
      <c r="G589" s="47">
        <f>E589+F589</f>
        <v>35</v>
      </c>
      <c r="H589" s="50">
        <f>E589</f>
        <v>19</v>
      </c>
      <c r="I589" s="28">
        <f t="shared" si="276"/>
        <v>289.78750000000002</v>
      </c>
      <c r="J589" s="28">
        <f>E589*I589</f>
        <v>5505.9625000000005</v>
      </c>
      <c r="K589" s="41">
        <v>15</v>
      </c>
      <c r="L589" s="34">
        <f>J589/K589</f>
        <v>367.06416666666672</v>
      </c>
      <c r="M589" s="28">
        <v>1303.5733333333333</v>
      </c>
      <c r="N589" s="42">
        <v>0.25</v>
      </c>
      <c r="O589" s="34">
        <f>(L589+M589)*N589</f>
        <v>417.65937500000001</v>
      </c>
      <c r="P589" s="42">
        <v>1.54</v>
      </c>
      <c r="Q589" s="34">
        <f>(L589+M589)*P589</f>
        <v>2572.7817500000001</v>
      </c>
      <c r="R589" s="34">
        <f>L589+M589+O589+Q589</f>
        <v>4661.0786250000001</v>
      </c>
      <c r="S589" s="42">
        <v>0.03</v>
      </c>
      <c r="T589" s="34">
        <f>R589*S589</f>
        <v>139.83235875</v>
      </c>
      <c r="U589" s="34">
        <f>R589+T589</f>
        <v>4800.91098375</v>
      </c>
      <c r="V589" s="43">
        <v>0</v>
      </c>
      <c r="W589" s="34">
        <v>0</v>
      </c>
      <c r="X589" s="36">
        <f>U589+W589</f>
        <v>4800.91098375</v>
      </c>
      <c r="Y589" s="36">
        <f>MROUND(X589,100)</f>
        <v>4800</v>
      </c>
      <c r="Z589" s="29">
        <f t="shared" si="330"/>
        <v>5760</v>
      </c>
      <c r="AA589" s="40">
        <v>16</v>
      </c>
      <c r="AB589" s="28">
        <f t="shared" si="232"/>
        <v>18.399999999999999</v>
      </c>
      <c r="AC589" s="34"/>
      <c r="AD589" s="34">
        <f>AB589*AA589</f>
        <v>294.39999999999998</v>
      </c>
      <c r="AE589" s="43">
        <v>0.27100000000000002</v>
      </c>
      <c r="AF589" s="34">
        <f>AD589*AE589</f>
        <v>79.782399999999996</v>
      </c>
      <c r="AG589" s="43">
        <v>0</v>
      </c>
      <c r="AH589" s="34">
        <f>AD589*AG589</f>
        <v>0</v>
      </c>
      <c r="AI589" s="34">
        <f>AD589+AF589+AH589</f>
        <v>374.18239999999997</v>
      </c>
      <c r="AJ589" s="34">
        <v>0</v>
      </c>
      <c r="AK589" s="42">
        <v>0.03</v>
      </c>
      <c r="AL589" s="34">
        <f>(AI589+AJ589)*AK589</f>
        <v>11.225471999999998</v>
      </c>
      <c r="AM589" s="34">
        <f>AI589+AJ589+AL589</f>
        <v>385.407872</v>
      </c>
      <c r="AN589" s="43">
        <v>0</v>
      </c>
      <c r="AO589" s="34">
        <f>AM589*AN589</f>
        <v>0</v>
      </c>
      <c r="AP589" s="34">
        <f>AM589+AO589</f>
        <v>385.407872</v>
      </c>
      <c r="AQ589" s="34">
        <f>MROUND(AP589,100)</f>
        <v>400</v>
      </c>
      <c r="AR589" s="57"/>
      <c r="AS589" s="40"/>
      <c r="AT589" s="28"/>
      <c r="AU589" s="34"/>
      <c r="AV589" s="28"/>
      <c r="AW589" s="42"/>
      <c r="AX589" s="34"/>
      <c r="AY589" s="43"/>
      <c r="AZ589" s="34"/>
      <c r="BA589" s="34"/>
      <c r="BB589" s="34"/>
      <c r="BC589" s="43"/>
      <c r="BD589" s="34"/>
      <c r="BE589" s="34"/>
      <c r="BF589" s="43"/>
      <c r="BG589" s="34"/>
      <c r="BH589" s="34"/>
      <c r="BI589" s="121"/>
      <c r="BJ589" s="28">
        <f t="shared" si="339"/>
        <v>480</v>
      </c>
    </row>
    <row r="590" spans="1:62" s="55" customFormat="1" ht="15" x14ac:dyDescent="0.25">
      <c r="A590" s="103">
        <v>572</v>
      </c>
      <c r="B590" s="51" t="s">
        <v>345</v>
      </c>
      <c r="C590" s="21" t="s">
        <v>61</v>
      </c>
      <c r="D590" s="21" t="s">
        <v>88</v>
      </c>
      <c r="E590" s="66">
        <v>20</v>
      </c>
      <c r="F590" s="40">
        <v>0</v>
      </c>
      <c r="G590" s="47">
        <f>E590+F590</f>
        <v>20</v>
      </c>
      <c r="H590" s="50">
        <f>E590</f>
        <v>20</v>
      </c>
      <c r="I590" s="28">
        <f t="shared" si="276"/>
        <v>289.78750000000002</v>
      </c>
      <c r="J590" s="28">
        <f>E590*I590</f>
        <v>5795.75</v>
      </c>
      <c r="K590" s="41">
        <v>15</v>
      </c>
      <c r="L590" s="34">
        <f>J590/K590</f>
        <v>386.38333333333333</v>
      </c>
      <c r="M590" s="28">
        <v>1303.5733333333333</v>
      </c>
      <c r="N590" s="42">
        <v>0.25</v>
      </c>
      <c r="O590" s="34">
        <f>(L590+M590)*N590</f>
        <v>422.48916666666662</v>
      </c>
      <c r="P590" s="42">
        <v>1.54</v>
      </c>
      <c r="Q590" s="34">
        <f>(L590+M590)*P590</f>
        <v>2602.5332666666663</v>
      </c>
      <c r="R590" s="34">
        <f>L590+M590+O590+Q590</f>
        <v>4714.9790999999996</v>
      </c>
      <c r="S590" s="42">
        <v>0.03</v>
      </c>
      <c r="T590" s="34">
        <f>R590*S590</f>
        <v>141.44937299999998</v>
      </c>
      <c r="U590" s="34">
        <f>R590+T590</f>
        <v>4856.4284729999999</v>
      </c>
      <c r="V590" s="43">
        <v>0</v>
      </c>
      <c r="W590" s="34">
        <v>0</v>
      </c>
      <c r="X590" s="36">
        <f>U590+W590</f>
        <v>4856.4284729999999</v>
      </c>
      <c r="Y590" s="36">
        <f>MROUND(X590,100)</f>
        <v>4900</v>
      </c>
      <c r="Z590" s="29">
        <f t="shared" si="330"/>
        <v>5880</v>
      </c>
      <c r="AA590" s="40"/>
      <c r="AB590" s="28"/>
      <c r="AC590" s="34"/>
      <c r="AD590" s="34"/>
      <c r="AE590" s="43"/>
      <c r="AF590" s="34"/>
      <c r="AG590" s="43"/>
      <c r="AH590" s="34"/>
      <c r="AI590" s="34"/>
      <c r="AJ590" s="34"/>
      <c r="AK590" s="42"/>
      <c r="AL590" s="34"/>
      <c r="AM590" s="34"/>
      <c r="AN590" s="43"/>
      <c r="AO590" s="34"/>
      <c r="AP590" s="34"/>
      <c r="AQ590" s="34"/>
      <c r="AR590" s="57"/>
      <c r="AS590" s="40"/>
      <c r="AT590" s="28">
        <f>(323.2*0.67)+(96.5*2.3*0.33)</f>
        <v>289.78750000000002</v>
      </c>
      <c r="AU590" s="34"/>
      <c r="AV590" s="28">
        <f>(AT590*AS590)/15</f>
        <v>0</v>
      </c>
      <c r="AW590" s="42">
        <v>0.25</v>
      </c>
      <c r="AX590" s="34">
        <f>AV590*AW590</f>
        <v>0</v>
      </c>
      <c r="AY590" s="43">
        <v>0</v>
      </c>
      <c r="AZ590" s="34">
        <f>AV590*AY590</f>
        <v>0</v>
      </c>
      <c r="BA590" s="34">
        <f>AV590+AX590+AZ590</f>
        <v>0</v>
      </c>
      <c r="BB590" s="34">
        <v>0</v>
      </c>
      <c r="BC590" s="43">
        <v>0.03</v>
      </c>
      <c r="BD590" s="34">
        <f>(BA590+BB590)*BC590</f>
        <v>0</v>
      </c>
      <c r="BE590" s="34">
        <f>BA590+BB590+BD590</f>
        <v>0</v>
      </c>
      <c r="BF590" s="43">
        <v>0</v>
      </c>
      <c r="BG590" s="34">
        <f>BE590*BF590</f>
        <v>0</v>
      </c>
      <c r="BH590" s="34">
        <f>BE590+BG590</f>
        <v>0</v>
      </c>
      <c r="BI590" s="125"/>
      <c r="BJ590" s="28">
        <f t="shared" si="339"/>
        <v>0</v>
      </c>
    </row>
    <row r="591" spans="1:62" s="4" customFormat="1" ht="25.5" x14ac:dyDescent="0.25">
      <c r="A591" s="103">
        <v>573</v>
      </c>
      <c r="B591" s="51" t="s">
        <v>474</v>
      </c>
      <c r="C591" s="21" t="s">
        <v>183</v>
      </c>
      <c r="D591" s="21" t="s">
        <v>88</v>
      </c>
      <c r="E591" s="22">
        <v>20</v>
      </c>
      <c r="F591" s="40">
        <v>24</v>
      </c>
      <c r="G591" s="24">
        <f t="shared" ref="G591:G613" si="481">E591+F591</f>
        <v>44</v>
      </c>
      <c r="H591" s="50">
        <v>20</v>
      </c>
      <c r="I591" s="28">
        <f t="shared" si="276"/>
        <v>289.78750000000002</v>
      </c>
      <c r="J591" s="28">
        <f t="shared" ref="J591:J613" si="482">E591*I591</f>
        <v>5795.75</v>
      </c>
      <c r="K591" s="41">
        <v>15</v>
      </c>
      <c r="L591" s="34">
        <f t="shared" ref="L591:L613" si="483">J591/K591</f>
        <v>386.38333333333333</v>
      </c>
      <c r="M591" s="28">
        <v>1303.57</v>
      </c>
      <c r="N591" s="42">
        <v>0.25</v>
      </c>
      <c r="O591" s="34">
        <f t="shared" ref="O591:O613" si="484">(L591+M591)*N591</f>
        <v>422.48833333333334</v>
      </c>
      <c r="P591" s="42">
        <v>1.54</v>
      </c>
      <c r="Q591" s="34">
        <f t="shared" ref="Q591:Q613" si="485">(L591+M591)*P591</f>
        <v>2602.5281333333332</v>
      </c>
      <c r="R591" s="34">
        <f t="shared" ref="R591:R599" si="486">L591+M591+O591+Q591</f>
        <v>4714.9697999999999</v>
      </c>
      <c r="S591" s="42">
        <v>0.03</v>
      </c>
      <c r="T591" s="34">
        <f t="shared" ref="T591:T613" si="487">R591*S591</f>
        <v>141.449094</v>
      </c>
      <c r="U591" s="34">
        <f t="shared" ref="U591:U613" si="488">R591+T591</f>
        <v>4856.4188939999995</v>
      </c>
      <c r="V591" s="43">
        <v>0</v>
      </c>
      <c r="W591" s="34">
        <v>0</v>
      </c>
      <c r="X591" s="36">
        <f t="shared" ref="X591:X613" si="489">U591+W591</f>
        <v>4856.4188939999995</v>
      </c>
      <c r="Y591" s="36">
        <f t="shared" ref="Y591:Y613" si="490">MROUND(X591,100)</f>
        <v>4900</v>
      </c>
      <c r="Z591" s="29">
        <f t="shared" si="330"/>
        <v>5880</v>
      </c>
      <c r="AA591" s="40">
        <v>24</v>
      </c>
      <c r="AB591" s="28">
        <f t="shared" ref="AB591:AB628" si="491">8*2.3</f>
        <v>18.399999999999999</v>
      </c>
      <c r="AC591" s="34"/>
      <c r="AD591" s="34">
        <f t="shared" ref="AD591:AD598" si="492">AB591*AA591</f>
        <v>441.59999999999997</v>
      </c>
      <c r="AE591" s="43">
        <v>0.27100000000000002</v>
      </c>
      <c r="AF591" s="34">
        <f t="shared" ref="AF591:AF598" si="493">AD591*AE591</f>
        <v>119.67359999999999</v>
      </c>
      <c r="AG591" s="43">
        <v>0</v>
      </c>
      <c r="AH591" s="34">
        <f t="shared" ref="AH591:AH598" si="494">AD591*AG591</f>
        <v>0</v>
      </c>
      <c r="AI591" s="34">
        <f t="shared" ref="AI591:AI598" si="495">AD591+AF591+AH591</f>
        <v>561.27359999999999</v>
      </c>
      <c r="AJ591" s="34">
        <v>0</v>
      </c>
      <c r="AK591" s="42">
        <v>0.03</v>
      </c>
      <c r="AL591" s="34">
        <f t="shared" ref="AL591:AL598" si="496">(AI591+AJ591)*AK591</f>
        <v>16.838207999999998</v>
      </c>
      <c r="AM591" s="34">
        <f t="shared" ref="AM591:AM598" si="497">AI591+AJ591+AL591</f>
        <v>578.111808</v>
      </c>
      <c r="AN591" s="43">
        <v>0</v>
      </c>
      <c r="AO591" s="34">
        <f t="shared" ref="AO591:AO598" si="498">AM591*AN591</f>
        <v>0</v>
      </c>
      <c r="AP591" s="34">
        <f t="shared" ref="AP591:AP598" si="499">AM591+AO591</f>
        <v>578.111808</v>
      </c>
      <c r="AQ591" s="34">
        <f t="shared" ref="AQ591:AQ598" si="500">MROUND(AP591,100)</f>
        <v>600</v>
      </c>
      <c r="AR591" s="30"/>
      <c r="AS591" s="40"/>
      <c r="AT591" s="28"/>
      <c r="AU591" s="34"/>
      <c r="AV591" s="28"/>
      <c r="AW591" s="42"/>
      <c r="AX591" s="34"/>
      <c r="AY591" s="43"/>
      <c r="AZ591" s="34"/>
      <c r="BA591" s="34"/>
      <c r="BB591" s="34"/>
      <c r="BC591" s="43"/>
      <c r="BD591" s="34"/>
      <c r="BE591" s="34"/>
      <c r="BF591" s="43"/>
      <c r="BG591" s="34"/>
      <c r="BH591" s="34"/>
      <c r="BI591" s="121"/>
      <c r="BJ591" s="28">
        <f t="shared" si="339"/>
        <v>720</v>
      </c>
    </row>
    <row r="592" spans="1:62" s="4" customFormat="1" ht="25.5" x14ac:dyDescent="0.25">
      <c r="A592" s="103">
        <v>574</v>
      </c>
      <c r="B592" s="51" t="s">
        <v>392</v>
      </c>
      <c r="C592" s="21" t="s">
        <v>183</v>
      </c>
      <c r="D592" s="21" t="s">
        <v>88</v>
      </c>
      <c r="E592" s="22">
        <v>20</v>
      </c>
      <c r="F592" s="40">
        <v>24</v>
      </c>
      <c r="G592" s="24">
        <f t="shared" si="481"/>
        <v>44</v>
      </c>
      <c r="H592" s="50">
        <v>20</v>
      </c>
      <c r="I592" s="28">
        <f t="shared" si="276"/>
        <v>289.78750000000002</v>
      </c>
      <c r="J592" s="28">
        <f t="shared" si="482"/>
        <v>5795.75</v>
      </c>
      <c r="K592" s="41">
        <v>15</v>
      </c>
      <c r="L592" s="34">
        <f t="shared" si="483"/>
        <v>386.38333333333333</v>
      </c>
      <c r="M592" s="28">
        <v>1303.57</v>
      </c>
      <c r="N592" s="42">
        <v>0.25</v>
      </c>
      <c r="O592" s="34">
        <f t="shared" si="484"/>
        <v>422.48833333333334</v>
      </c>
      <c r="P592" s="42">
        <v>1.54</v>
      </c>
      <c r="Q592" s="34">
        <f t="shared" si="485"/>
        <v>2602.5281333333332</v>
      </c>
      <c r="R592" s="34">
        <f t="shared" si="486"/>
        <v>4714.9697999999999</v>
      </c>
      <c r="S592" s="42">
        <v>0.03</v>
      </c>
      <c r="T592" s="34">
        <f t="shared" si="487"/>
        <v>141.449094</v>
      </c>
      <c r="U592" s="34">
        <f t="shared" si="488"/>
        <v>4856.4188939999995</v>
      </c>
      <c r="V592" s="43">
        <v>0</v>
      </c>
      <c r="W592" s="34">
        <v>0</v>
      </c>
      <c r="X592" s="36">
        <f t="shared" si="489"/>
        <v>4856.4188939999995</v>
      </c>
      <c r="Y592" s="36">
        <f t="shared" si="490"/>
        <v>4900</v>
      </c>
      <c r="Z592" s="29">
        <f t="shared" si="330"/>
        <v>5880</v>
      </c>
      <c r="AA592" s="40">
        <v>24</v>
      </c>
      <c r="AB592" s="28">
        <f t="shared" si="491"/>
        <v>18.399999999999999</v>
      </c>
      <c r="AC592" s="34"/>
      <c r="AD592" s="34">
        <f t="shared" si="492"/>
        <v>441.59999999999997</v>
      </c>
      <c r="AE592" s="43">
        <v>0.27100000000000002</v>
      </c>
      <c r="AF592" s="34">
        <f t="shared" si="493"/>
        <v>119.67359999999999</v>
      </c>
      <c r="AG592" s="43">
        <v>0</v>
      </c>
      <c r="AH592" s="34">
        <f t="shared" si="494"/>
        <v>0</v>
      </c>
      <c r="AI592" s="34">
        <f t="shared" si="495"/>
        <v>561.27359999999999</v>
      </c>
      <c r="AJ592" s="34">
        <v>0</v>
      </c>
      <c r="AK592" s="42">
        <v>0.03</v>
      </c>
      <c r="AL592" s="34">
        <f t="shared" si="496"/>
        <v>16.838207999999998</v>
      </c>
      <c r="AM592" s="34">
        <f t="shared" si="497"/>
        <v>578.111808</v>
      </c>
      <c r="AN592" s="43">
        <v>0</v>
      </c>
      <c r="AO592" s="34">
        <f t="shared" si="498"/>
        <v>0</v>
      </c>
      <c r="AP592" s="34">
        <f t="shared" si="499"/>
        <v>578.111808</v>
      </c>
      <c r="AQ592" s="34">
        <f t="shared" si="500"/>
        <v>600</v>
      </c>
      <c r="AR592" s="30"/>
      <c r="AS592" s="40"/>
      <c r="AT592" s="28"/>
      <c r="AU592" s="34"/>
      <c r="AV592" s="28"/>
      <c r="AW592" s="42"/>
      <c r="AX592" s="34"/>
      <c r="AY592" s="43"/>
      <c r="AZ592" s="34"/>
      <c r="BA592" s="34"/>
      <c r="BB592" s="34"/>
      <c r="BC592" s="43"/>
      <c r="BD592" s="34"/>
      <c r="BE592" s="34"/>
      <c r="BF592" s="43"/>
      <c r="BG592" s="34"/>
      <c r="BH592" s="34"/>
      <c r="BI592" s="120"/>
      <c r="BJ592" s="28">
        <f t="shared" si="339"/>
        <v>720</v>
      </c>
    </row>
    <row r="593" spans="1:62" s="4" customFormat="1" ht="25.5" x14ac:dyDescent="0.25">
      <c r="A593" s="103">
        <v>575</v>
      </c>
      <c r="B593" s="51" t="s">
        <v>393</v>
      </c>
      <c r="C593" s="21" t="s">
        <v>183</v>
      </c>
      <c r="D593" s="21" t="s">
        <v>88</v>
      </c>
      <c r="E593" s="22">
        <v>24</v>
      </c>
      <c r="F593" s="40">
        <v>42</v>
      </c>
      <c r="G593" s="24">
        <f t="shared" si="481"/>
        <v>66</v>
      </c>
      <c r="H593" s="50">
        <v>24</v>
      </c>
      <c r="I593" s="28">
        <f t="shared" si="276"/>
        <v>289.78750000000002</v>
      </c>
      <c r="J593" s="28">
        <f t="shared" si="482"/>
        <v>6954.9000000000005</v>
      </c>
      <c r="K593" s="41">
        <v>15</v>
      </c>
      <c r="L593" s="34">
        <f t="shared" si="483"/>
        <v>463.66</v>
      </c>
      <c r="M593" s="28">
        <v>1303.57</v>
      </c>
      <c r="N593" s="42">
        <v>0.25</v>
      </c>
      <c r="O593" s="34">
        <f t="shared" si="484"/>
        <v>441.8075</v>
      </c>
      <c r="P593" s="42">
        <v>1.54</v>
      </c>
      <c r="Q593" s="34">
        <f t="shared" si="485"/>
        <v>2721.5342000000001</v>
      </c>
      <c r="R593" s="34">
        <f t="shared" si="486"/>
        <v>4930.5717000000004</v>
      </c>
      <c r="S593" s="42">
        <v>0.03</v>
      </c>
      <c r="T593" s="34">
        <f t="shared" si="487"/>
        <v>147.91715100000002</v>
      </c>
      <c r="U593" s="34">
        <f t="shared" si="488"/>
        <v>5078.4888510000001</v>
      </c>
      <c r="V593" s="43">
        <v>0</v>
      </c>
      <c r="W593" s="34">
        <v>0</v>
      </c>
      <c r="X593" s="36">
        <f t="shared" si="489"/>
        <v>5078.4888510000001</v>
      </c>
      <c r="Y593" s="36">
        <f t="shared" si="490"/>
        <v>5100</v>
      </c>
      <c r="Z593" s="29">
        <f t="shared" si="330"/>
        <v>6120</v>
      </c>
      <c r="AA593" s="40">
        <v>42</v>
      </c>
      <c r="AB593" s="28">
        <f t="shared" si="491"/>
        <v>18.399999999999999</v>
      </c>
      <c r="AC593" s="34"/>
      <c r="AD593" s="34">
        <f t="shared" si="492"/>
        <v>772.8</v>
      </c>
      <c r="AE593" s="43">
        <v>0.27100000000000002</v>
      </c>
      <c r="AF593" s="34">
        <f t="shared" si="493"/>
        <v>209.4288</v>
      </c>
      <c r="AG593" s="43">
        <v>0</v>
      </c>
      <c r="AH593" s="34">
        <f t="shared" si="494"/>
        <v>0</v>
      </c>
      <c r="AI593" s="34">
        <f t="shared" si="495"/>
        <v>982.22879999999998</v>
      </c>
      <c r="AJ593" s="34">
        <v>0</v>
      </c>
      <c r="AK593" s="42">
        <v>0.03</v>
      </c>
      <c r="AL593" s="34">
        <f t="shared" si="496"/>
        <v>29.466863999999998</v>
      </c>
      <c r="AM593" s="34">
        <f t="shared" si="497"/>
        <v>1011.695664</v>
      </c>
      <c r="AN593" s="43">
        <v>0</v>
      </c>
      <c r="AO593" s="34">
        <f t="shared" si="498"/>
        <v>0</v>
      </c>
      <c r="AP593" s="34">
        <f t="shared" si="499"/>
        <v>1011.695664</v>
      </c>
      <c r="AQ593" s="34">
        <f t="shared" si="500"/>
        <v>1000</v>
      </c>
      <c r="AR593" s="30"/>
      <c r="AS593" s="40"/>
      <c r="AT593" s="28"/>
      <c r="AU593" s="34"/>
      <c r="AV593" s="28"/>
      <c r="AW593" s="42"/>
      <c r="AX593" s="34"/>
      <c r="AY593" s="43"/>
      <c r="AZ593" s="34"/>
      <c r="BA593" s="34"/>
      <c r="BB593" s="34"/>
      <c r="BC593" s="43"/>
      <c r="BD593" s="34"/>
      <c r="BE593" s="34"/>
      <c r="BF593" s="43"/>
      <c r="BG593" s="34"/>
      <c r="BH593" s="34"/>
      <c r="BI593" s="120"/>
      <c r="BJ593" s="28">
        <f t="shared" si="339"/>
        <v>1200</v>
      </c>
    </row>
    <row r="594" spans="1:62" s="4" customFormat="1" ht="25.5" x14ac:dyDescent="0.25">
      <c r="A594" s="103">
        <v>576</v>
      </c>
      <c r="B594" s="51" t="s">
        <v>394</v>
      </c>
      <c r="C594" s="21" t="s">
        <v>183</v>
      </c>
      <c r="D594" s="21" t="s">
        <v>88</v>
      </c>
      <c r="E594" s="22">
        <v>4</v>
      </c>
      <c r="F594" s="40">
        <v>4</v>
      </c>
      <c r="G594" s="24">
        <f t="shared" si="481"/>
        <v>8</v>
      </c>
      <c r="H594" s="50">
        <v>4</v>
      </c>
      <c r="I594" s="28">
        <f t="shared" si="276"/>
        <v>289.78750000000002</v>
      </c>
      <c r="J594" s="28">
        <f t="shared" si="482"/>
        <v>1159.1500000000001</v>
      </c>
      <c r="K594" s="41">
        <v>15</v>
      </c>
      <c r="L594" s="34">
        <f t="shared" si="483"/>
        <v>77.276666666666671</v>
      </c>
      <c r="M594" s="28">
        <v>1303.57</v>
      </c>
      <c r="N594" s="42">
        <v>0.25</v>
      </c>
      <c r="O594" s="34">
        <f t="shared" si="484"/>
        <v>345.21166666666664</v>
      </c>
      <c r="P594" s="42">
        <v>1.54</v>
      </c>
      <c r="Q594" s="34">
        <f t="shared" si="485"/>
        <v>2126.5038666666665</v>
      </c>
      <c r="R594" s="34">
        <f t="shared" si="486"/>
        <v>3852.5621999999994</v>
      </c>
      <c r="S594" s="42">
        <v>0.03</v>
      </c>
      <c r="T594" s="34">
        <f t="shared" si="487"/>
        <v>115.57686599999998</v>
      </c>
      <c r="U594" s="34">
        <f t="shared" si="488"/>
        <v>3968.1390659999993</v>
      </c>
      <c r="V594" s="43">
        <v>0</v>
      </c>
      <c r="W594" s="34">
        <v>0</v>
      </c>
      <c r="X594" s="36">
        <f t="shared" si="489"/>
        <v>3968.1390659999993</v>
      </c>
      <c r="Y594" s="36">
        <f t="shared" si="490"/>
        <v>4000</v>
      </c>
      <c r="Z594" s="29">
        <f t="shared" si="330"/>
        <v>4800</v>
      </c>
      <c r="AA594" s="40">
        <v>4</v>
      </c>
      <c r="AB594" s="28">
        <f t="shared" si="491"/>
        <v>18.399999999999999</v>
      </c>
      <c r="AC594" s="34"/>
      <c r="AD594" s="34">
        <f t="shared" si="492"/>
        <v>73.599999999999994</v>
      </c>
      <c r="AE594" s="43">
        <v>0.27100000000000002</v>
      </c>
      <c r="AF594" s="34">
        <f t="shared" si="493"/>
        <v>19.945599999999999</v>
      </c>
      <c r="AG594" s="43">
        <v>0</v>
      </c>
      <c r="AH594" s="34">
        <f t="shared" si="494"/>
        <v>0</v>
      </c>
      <c r="AI594" s="34">
        <f t="shared" si="495"/>
        <v>93.545599999999993</v>
      </c>
      <c r="AJ594" s="34">
        <v>0</v>
      </c>
      <c r="AK594" s="42">
        <v>0.03</v>
      </c>
      <c r="AL594" s="34">
        <f t="shared" si="496"/>
        <v>2.8063679999999995</v>
      </c>
      <c r="AM594" s="34">
        <f t="shared" si="497"/>
        <v>96.351967999999999</v>
      </c>
      <c r="AN594" s="43">
        <v>0</v>
      </c>
      <c r="AO594" s="34">
        <f t="shared" si="498"/>
        <v>0</v>
      </c>
      <c r="AP594" s="34">
        <f t="shared" si="499"/>
        <v>96.351967999999999</v>
      </c>
      <c r="AQ594" s="34">
        <f t="shared" si="500"/>
        <v>100</v>
      </c>
      <c r="AR594" s="30"/>
      <c r="AS594" s="40"/>
      <c r="AT594" s="28"/>
      <c r="AU594" s="34"/>
      <c r="AV594" s="28"/>
      <c r="AW594" s="42"/>
      <c r="AX594" s="34"/>
      <c r="AY594" s="43"/>
      <c r="AZ594" s="34"/>
      <c r="BA594" s="34"/>
      <c r="BB594" s="34"/>
      <c r="BC594" s="43"/>
      <c r="BD594" s="34"/>
      <c r="BE594" s="34"/>
      <c r="BF594" s="43"/>
      <c r="BG594" s="34"/>
      <c r="BH594" s="34"/>
      <c r="BI594" s="120"/>
      <c r="BJ594" s="28">
        <f t="shared" si="339"/>
        <v>120</v>
      </c>
    </row>
    <row r="595" spans="1:62" s="4" customFormat="1" ht="25.5" x14ac:dyDescent="0.25">
      <c r="A595" s="103">
        <v>577</v>
      </c>
      <c r="B595" s="51" t="s">
        <v>405</v>
      </c>
      <c r="C595" s="21" t="s">
        <v>183</v>
      </c>
      <c r="D595" s="21" t="s">
        <v>88</v>
      </c>
      <c r="E595" s="22">
        <v>20</v>
      </c>
      <c r="F595" s="40">
        <v>46</v>
      </c>
      <c r="G595" s="24">
        <f t="shared" si="481"/>
        <v>66</v>
      </c>
      <c r="H595" s="50">
        <v>20</v>
      </c>
      <c r="I595" s="28">
        <f t="shared" si="276"/>
        <v>289.78750000000002</v>
      </c>
      <c r="J595" s="28">
        <f t="shared" si="482"/>
        <v>5795.75</v>
      </c>
      <c r="K595" s="41">
        <v>15</v>
      </c>
      <c r="L595" s="34">
        <f t="shared" si="483"/>
        <v>386.38333333333333</v>
      </c>
      <c r="M595" s="28">
        <v>1303.57</v>
      </c>
      <c r="N595" s="42">
        <v>0.25</v>
      </c>
      <c r="O595" s="34">
        <f t="shared" si="484"/>
        <v>422.48833333333334</v>
      </c>
      <c r="P595" s="42">
        <v>1.54</v>
      </c>
      <c r="Q595" s="34">
        <f t="shared" si="485"/>
        <v>2602.5281333333332</v>
      </c>
      <c r="R595" s="34">
        <f t="shared" si="486"/>
        <v>4714.9697999999999</v>
      </c>
      <c r="S595" s="42">
        <v>0.03</v>
      </c>
      <c r="T595" s="34">
        <f t="shared" si="487"/>
        <v>141.449094</v>
      </c>
      <c r="U595" s="34">
        <f t="shared" si="488"/>
        <v>4856.4188939999995</v>
      </c>
      <c r="V595" s="43">
        <v>0</v>
      </c>
      <c r="W595" s="34">
        <v>0</v>
      </c>
      <c r="X595" s="36">
        <f t="shared" si="489"/>
        <v>4856.4188939999995</v>
      </c>
      <c r="Y595" s="36">
        <f t="shared" si="490"/>
        <v>4900</v>
      </c>
      <c r="Z595" s="29">
        <f t="shared" ref="Z595:Z639" si="501">Y595*1.2</f>
        <v>5880</v>
      </c>
      <c r="AA595" s="40">
        <v>46</v>
      </c>
      <c r="AB595" s="28">
        <f t="shared" si="491"/>
        <v>18.399999999999999</v>
      </c>
      <c r="AC595" s="34"/>
      <c r="AD595" s="34">
        <f t="shared" si="492"/>
        <v>846.4</v>
      </c>
      <c r="AE595" s="43">
        <v>0.27100000000000002</v>
      </c>
      <c r="AF595" s="34">
        <f t="shared" si="493"/>
        <v>229.37440000000001</v>
      </c>
      <c r="AG595" s="43">
        <v>0</v>
      </c>
      <c r="AH595" s="34">
        <f t="shared" si="494"/>
        <v>0</v>
      </c>
      <c r="AI595" s="34">
        <f t="shared" si="495"/>
        <v>1075.7744</v>
      </c>
      <c r="AJ595" s="34">
        <v>0</v>
      </c>
      <c r="AK595" s="42">
        <v>0.03</v>
      </c>
      <c r="AL595" s="34">
        <f t="shared" si="496"/>
        <v>32.273232</v>
      </c>
      <c r="AM595" s="34">
        <f t="shared" si="497"/>
        <v>1108.047632</v>
      </c>
      <c r="AN595" s="43">
        <v>0</v>
      </c>
      <c r="AO595" s="34">
        <f t="shared" si="498"/>
        <v>0</v>
      </c>
      <c r="AP595" s="34">
        <f t="shared" si="499"/>
        <v>1108.047632</v>
      </c>
      <c r="AQ595" s="34">
        <f t="shared" si="500"/>
        <v>1100</v>
      </c>
      <c r="AR595" s="30"/>
      <c r="AS595" s="40"/>
      <c r="AT595" s="28"/>
      <c r="AU595" s="34"/>
      <c r="AV595" s="28"/>
      <c r="AW595" s="42"/>
      <c r="AX595" s="34"/>
      <c r="AY595" s="43"/>
      <c r="AZ595" s="34"/>
      <c r="BA595" s="34"/>
      <c r="BB595" s="34"/>
      <c r="BC595" s="43"/>
      <c r="BD595" s="34"/>
      <c r="BE595" s="34"/>
      <c r="BF595" s="43"/>
      <c r="BG595" s="34"/>
      <c r="BH595" s="34"/>
      <c r="BI595" s="120"/>
      <c r="BJ595" s="28">
        <f t="shared" ref="BJ595:BJ639" si="502">AQ595*1.2</f>
        <v>1320</v>
      </c>
    </row>
    <row r="596" spans="1:62" s="4" customFormat="1" ht="15" x14ac:dyDescent="0.25">
      <c r="A596" s="103">
        <v>578</v>
      </c>
      <c r="B596" s="51" t="s">
        <v>404</v>
      </c>
      <c r="C596" s="21" t="s">
        <v>183</v>
      </c>
      <c r="D596" s="21" t="s">
        <v>88</v>
      </c>
      <c r="E596" s="22">
        <v>12</v>
      </c>
      <c r="F596" s="40">
        <v>40</v>
      </c>
      <c r="G596" s="24">
        <f t="shared" si="481"/>
        <v>52</v>
      </c>
      <c r="H596" s="50">
        <v>12</v>
      </c>
      <c r="I596" s="28">
        <f t="shared" si="276"/>
        <v>289.78750000000002</v>
      </c>
      <c r="J596" s="28">
        <f t="shared" si="482"/>
        <v>3477.4500000000003</v>
      </c>
      <c r="K596" s="41">
        <v>15</v>
      </c>
      <c r="L596" s="34">
        <f t="shared" si="483"/>
        <v>231.83</v>
      </c>
      <c r="M596" s="28">
        <v>1303.57</v>
      </c>
      <c r="N596" s="42">
        <v>0.25</v>
      </c>
      <c r="O596" s="34">
        <f t="shared" si="484"/>
        <v>383.84999999999997</v>
      </c>
      <c r="P596" s="42">
        <v>1.54</v>
      </c>
      <c r="Q596" s="34">
        <f t="shared" si="485"/>
        <v>2364.5159999999996</v>
      </c>
      <c r="R596" s="34">
        <f t="shared" si="486"/>
        <v>4283.7659999999996</v>
      </c>
      <c r="S596" s="42">
        <v>0.03</v>
      </c>
      <c r="T596" s="34">
        <f t="shared" si="487"/>
        <v>128.51297999999997</v>
      </c>
      <c r="U596" s="34">
        <f t="shared" si="488"/>
        <v>4412.2789799999991</v>
      </c>
      <c r="V596" s="43">
        <v>0</v>
      </c>
      <c r="W596" s="34">
        <v>0</v>
      </c>
      <c r="X596" s="36">
        <f t="shared" si="489"/>
        <v>4412.2789799999991</v>
      </c>
      <c r="Y596" s="36">
        <f t="shared" si="490"/>
        <v>4400</v>
      </c>
      <c r="Z596" s="29">
        <f t="shared" si="501"/>
        <v>5280</v>
      </c>
      <c r="AA596" s="40">
        <v>40</v>
      </c>
      <c r="AB596" s="28">
        <f t="shared" si="491"/>
        <v>18.399999999999999</v>
      </c>
      <c r="AC596" s="34"/>
      <c r="AD596" s="34">
        <f t="shared" si="492"/>
        <v>736</v>
      </c>
      <c r="AE596" s="43">
        <v>0.27100000000000002</v>
      </c>
      <c r="AF596" s="34">
        <f t="shared" si="493"/>
        <v>199.45600000000002</v>
      </c>
      <c r="AG596" s="43">
        <v>0</v>
      </c>
      <c r="AH596" s="34">
        <f t="shared" si="494"/>
        <v>0</v>
      </c>
      <c r="AI596" s="34">
        <f t="shared" si="495"/>
        <v>935.45600000000002</v>
      </c>
      <c r="AJ596" s="34">
        <v>0</v>
      </c>
      <c r="AK596" s="42">
        <v>0.03</v>
      </c>
      <c r="AL596" s="34">
        <f t="shared" si="496"/>
        <v>28.063679999999998</v>
      </c>
      <c r="AM596" s="34">
        <f t="shared" si="497"/>
        <v>963.51967999999999</v>
      </c>
      <c r="AN596" s="43">
        <v>0</v>
      </c>
      <c r="AO596" s="34">
        <f t="shared" si="498"/>
        <v>0</v>
      </c>
      <c r="AP596" s="34">
        <f t="shared" si="499"/>
        <v>963.51967999999999</v>
      </c>
      <c r="AQ596" s="34">
        <f t="shared" si="500"/>
        <v>1000</v>
      </c>
      <c r="AR596" s="30"/>
      <c r="AS596" s="40"/>
      <c r="AT596" s="28"/>
      <c r="AU596" s="34"/>
      <c r="AV596" s="28"/>
      <c r="AW596" s="42"/>
      <c r="AX596" s="34"/>
      <c r="AY596" s="43"/>
      <c r="AZ596" s="34"/>
      <c r="BA596" s="34"/>
      <c r="BB596" s="34"/>
      <c r="BC596" s="43"/>
      <c r="BD596" s="34"/>
      <c r="BE596" s="34"/>
      <c r="BF596" s="43"/>
      <c r="BG596" s="34"/>
      <c r="BH596" s="34"/>
      <c r="BI596" s="120"/>
      <c r="BJ596" s="28">
        <f t="shared" si="502"/>
        <v>1200</v>
      </c>
    </row>
    <row r="597" spans="1:62" s="4" customFormat="1" ht="15" x14ac:dyDescent="0.25">
      <c r="A597" s="103">
        <v>579</v>
      </c>
      <c r="B597" s="51" t="s">
        <v>395</v>
      </c>
      <c r="C597" s="21" t="s">
        <v>183</v>
      </c>
      <c r="D597" s="21" t="s">
        <v>88</v>
      </c>
      <c r="E597" s="22">
        <v>20</v>
      </c>
      <c r="F597" s="40">
        <v>24</v>
      </c>
      <c r="G597" s="24">
        <f t="shared" si="481"/>
        <v>44</v>
      </c>
      <c r="H597" s="50">
        <f>E597</f>
        <v>20</v>
      </c>
      <c r="I597" s="28">
        <f t="shared" si="276"/>
        <v>289.78750000000002</v>
      </c>
      <c r="J597" s="28">
        <f t="shared" si="482"/>
        <v>5795.75</v>
      </c>
      <c r="K597" s="41">
        <v>15</v>
      </c>
      <c r="L597" s="34">
        <f t="shared" si="483"/>
        <v>386.38333333333333</v>
      </c>
      <c r="M597" s="28">
        <v>1303.5733333333333</v>
      </c>
      <c r="N597" s="42">
        <v>0.25</v>
      </c>
      <c r="O597" s="34">
        <f t="shared" si="484"/>
        <v>422.48916666666662</v>
      </c>
      <c r="P597" s="42">
        <v>1.54</v>
      </c>
      <c r="Q597" s="34">
        <f t="shared" si="485"/>
        <v>2602.5332666666663</v>
      </c>
      <c r="R597" s="34">
        <f t="shared" si="486"/>
        <v>4714.9790999999996</v>
      </c>
      <c r="S597" s="42">
        <v>0.03</v>
      </c>
      <c r="T597" s="34">
        <f t="shared" si="487"/>
        <v>141.44937299999998</v>
      </c>
      <c r="U597" s="34">
        <f t="shared" si="488"/>
        <v>4856.4284729999999</v>
      </c>
      <c r="V597" s="43">
        <v>0</v>
      </c>
      <c r="W597" s="34">
        <v>0</v>
      </c>
      <c r="X597" s="36">
        <f t="shared" si="489"/>
        <v>4856.4284729999999</v>
      </c>
      <c r="Y597" s="36">
        <f t="shared" si="490"/>
        <v>4900</v>
      </c>
      <c r="Z597" s="29">
        <f t="shared" si="501"/>
        <v>5880</v>
      </c>
      <c r="AA597" s="40">
        <v>24</v>
      </c>
      <c r="AB597" s="28">
        <f t="shared" si="491"/>
        <v>18.399999999999999</v>
      </c>
      <c r="AC597" s="34"/>
      <c r="AD597" s="34">
        <f t="shared" si="492"/>
        <v>441.59999999999997</v>
      </c>
      <c r="AE597" s="43">
        <v>0.27100000000000002</v>
      </c>
      <c r="AF597" s="34">
        <f t="shared" si="493"/>
        <v>119.67359999999999</v>
      </c>
      <c r="AG597" s="43">
        <v>0</v>
      </c>
      <c r="AH597" s="34">
        <f t="shared" si="494"/>
        <v>0</v>
      </c>
      <c r="AI597" s="34">
        <f t="shared" si="495"/>
        <v>561.27359999999999</v>
      </c>
      <c r="AJ597" s="34">
        <v>0</v>
      </c>
      <c r="AK597" s="42">
        <v>0.03</v>
      </c>
      <c r="AL597" s="34">
        <f t="shared" si="496"/>
        <v>16.838207999999998</v>
      </c>
      <c r="AM597" s="34">
        <f t="shared" si="497"/>
        <v>578.111808</v>
      </c>
      <c r="AN597" s="43">
        <v>0</v>
      </c>
      <c r="AO597" s="34">
        <f t="shared" si="498"/>
        <v>0</v>
      </c>
      <c r="AP597" s="34">
        <f t="shared" si="499"/>
        <v>578.111808</v>
      </c>
      <c r="AQ597" s="34">
        <f t="shared" si="500"/>
        <v>600</v>
      </c>
      <c r="AR597" s="30"/>
      <c r="AS597" s="40"/>
      <c r="AT597" s="28"/>
      <c r="AU597" s="34"/>
      <c r="AV597" s="28"/>
      <c r="AW597" s="42"/>
      <c r="AX597" s="34"/>
      <c r="AY597" s="43"/>
      <c r="AZ597" s="34"/>
      <c r="BA597" s="34"/>
      <c r="BB597" s="34"/>
      <c r="BC597" s="43"/>
      <c r="BD597" s="34"/>
      <c r="BE597" s="34"/>
      <c r="BF597" s="43"/>
      <c r="BG597" s="34"/>
      <c r="BH597" s="34"/>
      <c r="BI597" s="120"/>
      <c r="BJ597" s="28">
        <f t="shared" si="502"/>
        <v>720</v>
      </c>
    </row>
    <row r="598" spans="1:62" s="4" customFormat="1" ht="25.5" x14ac:dyDescent="0.25">
      <c r="A598" s="103">
        <v>580</v>
      </c>
      <c r="B598" s="51" t="s">
        <v>475</v>
      </c>
      <c r="C598" s="21" t="s">
        <v>183</v>
      </c>
      <c r="D598" s="21" t="s">
        <v>88</v>
      </c>
      <c r="E598" s="22">
        <v>20</v>
      </c>
      <c r="F598" s="40">
        <v>21</v>
      </c>
      <c r="G598" s="24">
        <f t="shared" si="481"/>
        <v>41</v>
      </c>
      <c r="H598" s="50">
        <v>20</v>
      </c>
      <c r="I598" s="28">
        <f t="shared" si="276"/>
        <v>289.78750000000002</v>
      </c>
      <c r="J598" s="28">
        <f t="shared" si="482"/>
        <v>5795.75</v>
      </c>
      <c r="K598" s="41">
        <v>15</v>
      </c>
      <c r="L598" s="34">
        <f t="shared" si="483"/>
        <v>386.38333333333333</v>
      </c>
      <c r="M598" s="28">
        <v>1303.5733333333333</v>
      </c>
      <c r="N598" s="42">
        <v>0.25</v>
      </c>
      <c r="O598" s="34">
        <f t="shared" si="484"/>
        <v>422.48916666666662</v>
      </c>
      <c r="P598" s="42">
        <v>1.54</v>
      </c>
      <c r="Q598" s="34">
        <f t="shared" si="485"/>
        <v>2602.5332666666663</v>
      </c>
      <c r="R598" s="34">
        <f t="shared" si="486"/>
        <v>4714.9790999999996</v>
      </c>
      <c r="S598" s="42">
        <v>0.03</v>
      </c>
      <c r="T598" s="34">
        <f t="shared" si="487"/>
        <v>141.44937299999998</v>
      </c>
      <c r="U598" s="34">
        <f t="shared" si="488"/>
        <v>4856.4284729999999</v>
      </c>
      <c r="V598" s="43">
        <v>0</v>
      </c>
      <c r="W598" s="34">
        <v>0</v>
      </c>
      <c r="X598" s="36">
        <f t="shared" si="489"/>
        <v>4856.4284729999999</v>
      </c>
      <c r="Y598" s="36">
        <f t="shared" si="490"/>
        <v>4900</v>
      </c>
      <c r="Z598" s="29">
        <f t="shared" si="501"/>
        <v>5880</v>
      </c>
      <c r="AA598" s="40">
        <v>21</v>
      </c>
      <c r="AB598" s="28">
        <f t="shared" si="491"/>
        <v>18.399999999999999</v>
      </c>
      <c r="AC598" s="34"/>
      <c r="AD598" s="34">
        <f t="shared" si="492"/>
        <v>386.4</v>
      </c>
      <c r="AE598" s="43">
        <v>0.27100000000000002</v>
      </c>
      <c r="AF598" s="34">
        <f t="shared" si="493"/>
        <v>104.7144</v>
      </c>
      <c r="AG598" s="43">
        <v>0</v>
      </c>
      <c r="AH598" s="34">
        <f t="shared" si="494"/>
        <v>0</v>
      </c>
      <c r="AI598" s="34">
        <f t="shared" si="495"/>
        <v>491.11439999999999</v>
      </c>
      <c r="AJ598" s="34">
        <v>0</v>
      </c>
      <c r="AK598" s="42">
        <v>0.03</v>
      </c>
      <c r="AL598" s="34">
        <f t="shared" si="496"/>
        <v>14.733431999999999</v>
      </c>
      <c r="AM598" s="34">
        <f t="shared" si="497"/>
        <v>505.84783199999998</v>
      </c>
      <c r="AN598" s="43">
        <v>0</v>
      </c>
      <c r="AO598" s="34">
        <f t="shared" si="498"/>
        <v>0</v>
      </c>
      <c r="AP598" s="34">
        <f t="shared" si="499"/>
        <v>505.84783199999998</v>
      </c>
      <c r="AQ598" s="34">
        <f t="shared" si="500"/>
        <v>500</v>
      </c>
      <c r="AR598" s="30"/>
      <c r="AS598" s="40"/>
      <c r="AT598" s="28"/>
      <c r="AU598" s="34"/>
      <c r="AV598" s="28"/>
      <c r="AW598" s="42"/>
      <c r="AX598" s="34"/>
      <c r="AY598" s="43"/>
      <c r="AZ598" s="34"/>
      <c r="BA598" s="34"/>
      <c r="BB598" s="34"/>
      <c r="BC598" s="43"/>
      <c r="BD598" s="34"/>
      <c r="BE598" s="34"/>
      <c r="BF598" s="43"/>
      <c r="BG598" s="34"/>
      <c r="BH598" s="34"/>
      <c r="BI598" s="120"/>
      <c r="BJ598" s="28">
        <f t="shared" si="502"/>
        <v>600</v>
      </c>
    </row>
    <row r="599" spans="1:62" s="4" customFormat="1" ht="25.5" x14ac:dyDescent="0.25">
      <c r="A599" s="103">
        <v>581</v>
      </c>
      <c r="B599" s="51" t="s">
        <v>382</v>
      </c>
      <c r="C599" s="21" t="s">
        <v>183</v>
      </c>
      <c r="D599" s="21" t="s">
        <v>88</v>
      </c>
      <c r="E599" s="22">
        <v>40</v>
      </c>
      <c r="F599" s="40">
        <v>0</v>
      </c>
      <c r="G599" s="24">
        <f t="shared" si="481"/>
        <v>40</v>
      </c>
      <c r="H599" s="50">
        <f>E599</f>
        <v>40</v>
      </c>
      <c r="I599" s="28">
        <f t="shared" si="276"/>
        <v>289.78750000000002</v>
      </c>
      <c r="J599" s="28">
        <f t="shared" si="482"/>
        <v>11591.5</v>
      </c>
      <c r="K599" s="41">
        <v>15</v>
      </c>
      <c r="L599" s="34">
        <f t="shared" si="483"/>
        <v>772.76666666666665</v>
      </c>
      <c r="M599" s="28">
        <v>1303.57</v>
      </c>
      <c r="N599" s="42">
        <v>0.25</v>
      </c>
      <c r="O599" s="34">
        <f t="shared" si="484"/>
        <v>519.08416666666665</v>
      </c>
      <c r="P599" s="42">
        <v>1.54</v>
      </c>
      <c r="Q599" s="34">
        <f t="shared" si="485"/>
        <v>3197.5584666666668</v>
      </c>
      <c r="R599" s="34">
        <f t="shared" si="486"/>
        <v>5792.9793</v>
      </c>
      <c r="S599" s="42">
        <v>0.03</v>
      </c>
      <c r="T599" s="34">
        <f t="shared" si="487"/>
        <v>173.789379</v>
      </c>
      <c r="U599" s="34">
        <f t="shared" si="488"/>
        <v>5966.7686789999998</v>
      </c>
      <c r="V599" s="43">
        <v>0</v>
      </c>
      <c r="W599" s="34">
        <v>0</v>
      </c>
      <c r="X599" s="36">
        <f t="shared" si="489"/>
        <v>5966.7686789999998</v>
      </c>
      <c r="Y599" s="36">
        <f t="shared" si="490"/>
        <v>6000</v>
      </c>
      <c r="Z599" s="29">
        <f t="shared" si="501"/>
        <v>7200</v>
      </c>
      <c r="AA599" s="40"/>
      <c r="AB599" s="28"/>
      <c r="AC599" s="34"/>
      <c r="AD599" s="34"/>
      <c r="AE599" s="43"/>
      <c r="AF599" s="34"/>
      <c r="AG599" s="43"/>
      <c r="AH599" s="34"/>
      <c r="AI599" s="34"/>
      <c r="AJ599" s="34"/>
      <c r="AK599" s="42"/>
      <c r="AL599" s="34"/>
      <c r="AM599" s="34"/>
      <c r="AN599" s="43"/>
      <c r="AO599" s="34"/>
      <c r="AP599" s="34"/>
      <c r="AQ599" s="34"/>
      <c r="AR599" s="30"/>
      <c r="AS599" s="40"/>
      <c r="AT599" s="28"/>
      <c r="AU599" s="34"/>
      <c r="AV599" s="28"/>
      <c r="AW599" s="42"/>
      <c r="AX599" s="34"/>
      <c r="AY599" s="43"/>
      <c r="AZ599" s="34"/>
      <c r="BA599" s="34"/>
      <c r="BB599" s="34"/>
      <c r="BC599" s="43"/>
      <c r="BD599" s="34"/>
      <c r="BE599" s="34"/>
      <c r="BF599" s="43"/>
      <c r="BG599" s="34"/>
      <c r="BH599" s="34"/>
      <c r="BI599" s="120"/>
      <c r="BJ599" s="28">
        <f t="shared" si="502"/>
        <v>0</v>
      </c>
    </row>
    <row r="600" spans="1:62" s="4" customFormat="1" ht="25.5" x14ac:dyDescent="0.25">
      <c r="A600" s="103">
        <v>582</v>
      </c>
      <c r="B600" s="51" t="s">
        <v>410</v>
      </c>
      <c r="C600" s="21" t="s">
        <v>183</v>
      </c>
      <c r="D600" s="21" t="s">
        <v>88</v>
      </c>
      <c r="E600" s="22">
        <v>20</v>
      </c>
      <c r="F600" s="40">
        <v>16</v>
      </c>
      <c r="G600" s="47">
        <f t="shared" si="481"/>
        <v>36</v>
      </c>
      <c r="H600" s="50">
        <v>20</v>
      </c>
      <c r="I600" s="28">
        <f t="shared" si="276"/>
        <v>289.78750000000002</v>
      </c>
      <c r="J600" s="28">
        <f t="shared" si="482"/>
        <v>5795.75</v>
      </c>
      <c r="K600" s="41">
        <v>15</v>
      </c>
      <c r="L600" s="34">
        <f t="shared" si="483"/>
        <v>386.38333333333333</v>
      </c>
      <c r="M600" s="28">
        <v>1303.57</v>
      </c>
      <c r="N600" s="42">
        <v>0.25</v>
      </c>
      <c r="O600" s="34">
        <f t="shared" si="484"/>
        <v>422.48833333333334</v>
      </c>
      <c r="P600" s="42">
        <v>1.54</v>
      </c>
      <c r="Q600" s="34">
        <f t="shared" si="485"/>
        <v>2602.5281333333332</v>
      </c>
      <c r="R600" s="34">
        <f>L600+M600+O600+Q600</f>
        <v>4714.9697999999999</v>
      </c>
      <c r="S600" s="42">
        <v>0.03</v>
      </c>
      <c r="T600" s="34">
        <f t="shared" si="487"/>
        <v>141.449094</v>
      </c>
      <c r="U600" s="34">
        <f t="shared" si="488"/>
        <v>4856.4188939999995</v>
      </c>
      <c r="V600" s="43">
        <v>0</v>
      </c>
      <c r="W600" s="34">
        <v>0</v>
      </c>
      <c r="X600" s="36">
        <f t="shared" si="489"/>
        <v>4856.4188939999995</v>
      </c>
      <c r="Y600" s="36">
        <f t="shared" si="490"/>
        <v>4900</v>
      </c>
      <c r="Z600" s="29">
        <f t="shared" si="501"/>
        <v>5880</v>
      </c>
      <c r="AA600" s="40">
        <v>16</v>
      </c>
      <c r="AB600" s="28">
        <f t="shared" si="491"/>
        <v>18.399999999999999</v>
      </c>
      <c r="AC600" s="34"/>
      <c r="AD600" s="34">
        <f t="shared" ref="AD600:AD602" si="503">AB600*AA600</f>
        <v>294.39999999999998</v>
      </c>
      <c r="AE600" s="43">
        <v>0.27100000000000002</v>
      </c>
      <c r="AF600" s="34">
        <f t="shared" ref="AF600:AF602" si="504">AD600*AE600</f>
        <v>79.782399999999996</v>
      </c>
      <c r="AG600" s="43">
        <v>0</v>
      </c>
      <c r="AH600" s="34">
        <f t="shared" ref="AH600:AH602" si="505">AD600*AG600</f>
        <v>0</v>
      </c>
      <c r="AI600" s="34">
        <f t="shared" ref="AI600:AI602" si="506">AD600+AF600+AH600</f>
        <v>374.18239999999997</v>
      </c>
      <c r="AJ600" s="34">
        <v>0</v>
      </c>
      <c r="AK600" s="42">
        <v>0.03</v>
      </c>
      <c r="AL600" s="34">
        <f t="shared" ref="AL600:AL602" si="507">(AI600+AJ600)*AK600</f>
        <v>11.225471999999998</v>
      </c>
      <c r="AM600" s="34">
        <f t="shared" ref="AM600:AM602" si="508">AI600+AJ600+AL600</f>
        <v>385.407872</v>
      </c>
      <c r="AN600" s="43">
        <v>0</v>
      </c>
      <c r="AO600" s="34">
        <f t="shared" ref="AO600:AO602" si="509">AM600*AN600</f>
        <v>0</v>
      </c>
      <c r="AP600" s="34">
        <f t="shared" ref="AP600:AP602" si="510">AM600+AO600</f>
        <v>385.407872</v>
      </c>
      <c r="AQ600" s="34">
        <f t="shared" ref="AQ600:AQ602" si="511">MROUND(AP600,100)</f>
        <v>400</v>
      </c>
      <c r="AR600" s="57"/>
      <c r="AS600" s="49"/>
      <c r="AT600" s="32"/>
      <c r="AU600" s="37"/>
      <c r="AV600" s="32"/>
      <c r="AW600" s="33"/>
      <c r="AX600" s="37"/>
      <c r="AY600" s="38"/>
      <c r="AZ600" s="37"/>
      <c r="BA600" s="37"/>
      <c r="BB600" s="37"/>
      <c r="BC600" s="38"/>
      <c r="BD600" s="37"/>
      <c r="BE600" s="37"/>
      <c r="BF600" s="38"/>
      <c r="BG600" s="37"/>
      <c r="BH600" s="37"/>
      <c r="BI600" s="120"/>
      <c r="BJ600" s="28">
        <f t="shared" si="502"/>
        <v>480</v>
      </c>
    </row>
    <row r="601" spans="1:62" s="4" customFormat="1" ht="38.25" x14ac:dyDescent="0.25">
      <c r="A601" s="103">
        <v>583</v>
      </c>
      <c r="B601" s="51" t="s">
        <v>407</v>
      </c>
      <c r="C601" s="21" t="s">
        <v>183</v>
      </c>
      <c r="D601" s="21" t="s">
        <v>88</v>
      </c>
      <c r="E601" s="22">
        <v>20</v>
      </c>
      <c r="F601" s="40">
        <v>16</v>
      </c>
      <c r="G601" s="47">
        <f t="shared" si="481"/>
        <v>36</v>
      </c>
      <c r="H601" s="50">
        <v>20</v>
      </c>
      <c r="I601" s="28">
        <f t="shared" si="276"/>
        <v>289.78750000000002</v>
      </c>
      <c r="J601" s="28">
        <f t="shared" si="482"/>
        <v>5795.75</v>
      </c>
      <c r="K601" s="41">
        <v>15</v>
      </c>
      <c r="L601" s="34">
        <f t="shared" si="483"/>
        <v>386.38333333333333</v>
      </c>
      <c r="M601" s="28">
        <v>1303.57</v>
      </c>
      <c r="N601" s="42">
        <v>0.25</v>
      </c>
      <c r="O601" s="34">
        <f t="shared" si="484"/>
        <v>422.48833333333334</v>
      </c>
      <c r="P601" s="42">
        <v>1.54</v>
      </c>
      <c r="Q601" s="34">
        <f t="shared" si="485"/>
        <v>2602.5281333333332</v>
      </c>
      <c r="R601" s="34">
        <f>L601+M601+O601+Q601</f>
        <v>4714.9697999999999</v>
      </c>
      <c r="S601" s="42">
        <v>0.03</v>
      </c>
      <c r="T601" s="34">
        <f t="shared" si="487"/>
        <v>141.449094</v>
      </c>
      <c r="U601" s="34">
        <f t="shared" si="488"/>
        <v>4856.4188939999995</v>
      </c>
      <c r="V601" s="43">
        <v>0</v>
      </c>
      <c r="W601" s="34">
        <v>0</v>
      </c>
      <c r="X601" s="36">
        <f t="shared" si="489"/>
        <v>4856.4188939999995</v>
      </c>
      <c r="Y601" s="36">
        <f t="shared" si="490"/>
        <v>4900</v>
      </c>
      <c r="Z601" s="29">
        <f t="shared" si="501"/>
        <v>5880</v>
      </c>
      <c r="AA601" s="40">
        <v>16</v>
      </c>
      <c r="AB601" s="28">
        <f t="shared" si="491"/>
        <v>18.399999999999999</v>
      </c>
      <c r="AC601" s="34"/>
      <c r="AD601" s="34">
        <f t="shared" si="503"/>
        <v>294.39999999999998</v>
      </c>
      <c r="AE601" s="43">
        <v>0.27100000000000002</v>
      </c>
      <c r="AF601" s="34">
        <f t="shared" si="504"/>
        <v>79.782399999999996</v>
      </c>
      <c r="AG601" s="43">
        <v>0</v>
      </c>
      <c r="AH601" s="34">
        <f t="shared" si="505"/>
        <v>0</v>
      </c>
      <c r="AI601" s="34">
        <f t="shared" si="506"/>
        <v>374.18239999999997</v>
      </c>
      <c r="AJ601" s="34">
        <v>0</v>
      </c>
      <c r="AK601" s="42">
        <v>0.03</v>
      </c>
      <c r="AL601" s="34">
        <f t="shared" si="507"/>
        <v>11.225471999999998</v>
      </c>
      <c r="AM601" s="34">
        <f t="shared" si="508"/>
        <v>385.407872</v>
      </c>
      <c r="AN601" s="43">
        <v>0</v>
      </c>
      <c r="AO601" s="34">
        <f t="shared" si="509"/>
        <v>0</v>
      </c>
      <c r="AP601" s="34">
        <f t="shared" si="510"/>
        <v>385.407872</v>
      </c>
      <c r="AQ601" s="34">
        <f t="shared" si="511"/>
        <v>400</v>
      </c>
      <c r="AR601" s="57"/>
      <c r="AS601" s="49"/>
      <c r="AT601" s="32"/>
      <c r="AU601" s="37"/>
      <c r="AV601" s="32"/>
      <c r="AW601" s="33"/>
      <c r="AX601" s="37"/>
      <c r="AY601" s="38"/>
      <c r="AZ601" s="37"/>
      <c r="BA601" s="37"/>
      <c r="BB601" s="37"/>
      <c r="BC601" s="38"/>
      <c r="BD601" s="37"/>
      <c r="BE601" s="37"/>
      <c r="BF601" s="38"/>
      <c r="BG601" s="37"/>
      <c r="BH601" s="37"/>
      <c r="BI601" s="120"/>
      <c r="BJ601" s="28">
        <f t="shared" si="502"/>
        <v>480</v>
      </c>
    </row>
    <row r="602" spans="1:62" s="4" customFormat="1" ht="15" x14ac:dyDescent="0.25">
      <c r="A602" s="103">
        <v>584</v>
      </c>
      <c r="B602" s="51" t="s">
        <v>476</v>
      </c>
      <c r="C602" s="21" t="s">
        <v>183</v>
      </c>
      <c r="D602" s="21" t="s">
        <v>88</v>
      </c>
      <c r="E602" s="22">
        <v>16</v>
      </c>
      <c r="F602" s="40">
        <v>24</v>
      </c>
      <c r="G602" s="47">
        <f t="shared" si="481"/>
        <v>40</v>
      </c>
      <c r="H602" s="50">
        <v>16</v>
      </c>
      <c r="I602" s="28">
        <f t="shared" si="276"/>
        <v>289.78750000000002</v>
      </c>
      <c r="J602" s="28">
        <f t="shared" si="482"/>
        <v>4636.6000000000004</v>
      </c>
      <c r="K602" s="41">
        <v>15</v>
      </c>
      <c r="L602" s="34">
        <f t="shared" si="483"/>
        <v>309.10666666666668</v>
      </c>
      <c r="M602" s="28">
        <v>1303.57</v>
      </c>
      <c r="N602" s="42">
        <v>0.25</v>
      </c>
      <c r="O602" s="34">
        <f t="shared" si="484"/>
        <v>403.16916666666668</v>
      </c>
      <c r="P602" s="42">
        <v>1.54</v>
      </c>
      <c r="Q602" s="34">
        <f t="shared" si="485"/>
        <v>2483.5220666666669</v>
      </c>
      <c r="R602" s="34">
        <f>L602+M602+O602+Q602</f>
        <v>4499.3679000000002</v>
      </c>
      <c r="S602" s="42">
        <v>0.03</v>
      </c>
      <c r="T602" s="34">
        <f t="shared" si="487"/>
        <v>134.98103700000001</v>
      </c>
      <c r="U602" s="34">
        <f t="shared" si="488"/>
        <v>4634.3489370000007</v>
      </c>
      <c r="V602" s="43">
        <v>0</v>
      </c>
      <c r="W602" s="34">
        <v>0</v>
      </c>
      <c r="X602" s="36">
        <f t="shared" si="489"/>
        <v>4634.3489370000007</v>
      </c>
      <c r="Y602" s="36">
        <f t="shared" si="490"/>
        <v>4600</v>
      </c>
      <c r="Z602" s="29">
        <f t="shared" si="501"/>
        <v>5520</v>
      </c>
      <c r="AA602" s="40">
        <v>24</v>
      </c>
      <c r="AB602" s="28">
        <f t="shared" si="491"/>
        <v>18.399999999999999</v>
      </c>
      <c r="AC602" s="34"/>
      <c r="AD602" s="34">
        <f t="shared" si="503"/>
        <v>441.59999999999997</v>
      </c>
      <c r="AE602" s="43">
        <v>0.27100000000000002</v>
      </c>
      <c r="AF602" s="34">
        <f t="shared" si="504"/>
        <v>119.67359999999999</v>
      </c>
      <c r="AG602" s="43">
        <v>0</v>
      </c>
      <c r="AH602" s="34">
        <f t="shared" si="505"/>
        <v>0</v>
      </c>
      <c r="AI602" s="34">
        <f t="shared" si="506"/>
        <v>561.27359999999999</v>
      </c>
      <c r="AJ602" s="34">
        <v>0</v>
      </c>
      <c r="AK602" s="42">
        <v>0.03</v>
      </c>
      <c r="AL602" s="34">
        <f t="shared" si="507"/>
        <v>16.838207999999998</v>
      </c>
      <c r="AM602" s="34">
        <f t="shared" si="508"/>
        <v>578.111808</v>
      </c>
      <c r="AN602" s="43">
        <v>0</v>
      </c>
      <c r="AO602" s="34">
        <f t="shared" si="509"/>
        <v>0</v>
      </c>
      <c r="AP602" s="34">
        <f t="shared" si="510"/>
        <v>578.111808</v>
      </c>
      <c r="AQ602" s="34">
        <f t="shared" si="511"/>
        <v>600</v>
      </c>
      <c r="AR602" s="57"/>
      <c r="AS602" s="49"/>
      <c r="AT602" s="32"/>
      <c r="AU602" s="37"/>
      <c r="AV602" s="32"/>
      <c r="AW602" s="33"/>
      <c r="AX602" s="37"/>
      <c r="AY602" s="38"/>
      <c r="AZ602" s="37"/>
      <c r="BA602" s="37"/>
      <c r="BB602" s="37"/>
      <c r="BC602" s="38"/>
      <c r="BD602" s="37"/>
      <c r="BE602" s="37"/>
      <c r="BF602" s="38"/>
      <c r="BG602" s="37"/>
      <c r="BH602" s="37"/>
      <c r="BI602" s="121"/>
      <c r="BJ602" s="28">
        <f t="shared" si="502"/>
        <v>720</v>
      </c>
    </row>
    <row r="603" spans="1:62" s="4" customFormat="1" ht="38.25" x14ac:dyDescent="0.25">
      <c r="A603" s="103">
        <v>585</v>
      </c>
      <c r="B603" s="51" t="s">
        <v>412</v>
      </c>
      <c r="C603" s="21" t="s">
        <v>183</v>
      </c>
      <c r="D603" s="21" t="s">
        <v>88</v>
      </c>
      <c r="E603" s="22">
        <v>8</v>
      </c>
      <c r="F603" s="40">
        <v>0</v>
      </c>
      <c r="G603" s="47">
        <f t="shared" si="481"/>
        <v>8</v>
      </c>
      <c r="H603" s="50">
        <f>E603</f>
        <v>8</v>
      </c>
      <c r="I603" s="28">
        <f t="shared" si="276"/>
        <v>289.78750000000002</v>
      </c>
      <c r="J603" s="28">
        <f t="shared" si="482"/>
        <v>2318.3000000000002</v>
      </c>
      <c r="K603" s="41">
        <v>15</v>
      </c>
      <c r="L603" s="34">
        <f t="shared" si="483"/>
        <v>154.55333333333334</v>
      </c>
      <c r="M603" s="28">
        <v>657.17333333333329</v>
      </c>
      <c r="N603" s="42">
        <v>0.25</v>
      </c>
      <c r="O603" s="34">
        <f t="shared" si="484"/>
        <v>202.93166666666667</v>
      </c>
      <c r="P603" s="42">
        <v>1.54</v>
      </c>
      <c r="Q603" s="34">
        <f t="shared" si="485"/>
        <v>1250.0590666666667</v>
      </c>
      <c r="R603" s="34">
        <f>L603+M603+O603+Q603</f>
        <v>2264.7174</v>
      </c>
      <c r="S603" s="42">
        <v>0.03</v>
      </c>
      <c r="T603" s="34">
        <f t="shared" si="487"/>
        <v>67.941521999999992</v>
      </c>
      <c r="U603" s="34">
        <f t="shared" si="488"/>
        <v>2332.6589220000001</v>
      </c>
      <c r="V603" s="43">
        <v>0</v>
      </c>
      <c r="W603" s="34">
        <v>0</v>
      </c>
      <c r="X603" s="36">
        <f t="shared" si="489"/>
        <v>2332.6589220000001</v>
      </c>
      <c r="Y603" s="36">
        <f t="shared" si="490"/>
        <v>2300</v>
      </c>
      <c r="Z603" s="29">
        <f t="shared" si="501"/>
        <v>2760</v>
      </c>
      <c r="AA603" s="40"/>
      <c r="AB603" s="28"/>
      <c r="AC603" s="34"/>
      <c r="AD603" s="34"/>
      <c r="AE603" s="43"/>
      <c r="AF603" s="34"/>
      <c r="AG603" s="43"/>
      <c r="AH603" s="34"/>
      <c r="AI603" s="34"/>
      <c r="AJ603" s="34"/>
      <c r="AK603" s="42"/>
      <c r="AL603" s="34"/>
      <c r="AM603" s="34"/>
      <c r="AN603" s="43"/>
      <c r="AO603" s="34"/>
      <c r="AP603" s="34"/>
      <c r="AQ603" s="34"/>
      <c r="AR603" s="57"/>
      <c r="AS603" s="49"/>
      <c r="AT603" s="32"/>
      <c r="AU603" s="37"/>
      <c r="AV603" s="32"/>
      <c r="AW603" s="33"/>
      <c r="AX603" s="37"/>
      <c r="AY603" s="38"/>
      <c r="AZ603" s="37"/>
      <c r="BA603" s="37"/>
      <c r="BB603" s="37"/>
      <c r="BC603" s="38"/>
      <c r="BD603" s="37"/>
      <c r="BE603" s="37"/>
      <c r="BF603" s="38"/>
      <c r="BG603" s="37"/>
      <c r="BH603" s="37"/>
      <c r="BI603" s="121"/>
      <c r="BJ603" s="28">
        <f t="shared" si="502"/>
        <v>0</v>
      </c>
    </row>
    <row r="604" spans="1:62" s="4" customFormat="1" ht="25.5" x14ac:dyDescent="0.25">
      <c r="A604" s="103">
        <v>586</v>
      </c>
      <c r="B604" s="51" t="s">
        <v>399</v>
      </c>
      <c r="C604" s="21" t="s">
        <v>183</v>
      </c>
      <c r="D604" s="21" t="s">
        <v>88</v>
      </c>
      <c r="E604" s="22">
        <v>22</v>
      </c>
      <c r="F604" s="40">
        <v>14</v>
      </c>
      <c r="G604" s="24">
        <f t="shared" si="481"/>
        <v>36</v>
      </c>
      <c r="H604" s="50">
        <v>22</v>
      </c>
      <c r="I604" s="28">
        <f t="shared" si="276"/>
        <v>289.78750000000002</v>
      </c>
      <c r="J604" s="28">
        <f t="shared" si="482"/>
        <v>6375.3250000000007</v>
      </c>
      <c r="K604" s="41">
        <v>15</v>
      </c>
      <c r="L604" s="34">
        <f t="shared" si="483"/>
        <v>425.0216666666667</v>
      </c>
      <c r="M604" s="28">
        <v>1303.5733333333333</v>
      </c>
      <c r="N604" s="42">
        <v>0.25</v>
      </c>
      <c r="O604" s="34">
        <f t="shared" si="484"/>
        <v>432.14875000000001</v>
      </c>
      <c r="P604" s="42">
        <v>1.54</v>
      </c>
      <c r="Q604" s="34">
        <f t="shared" si="485"/>
        <v>2662.0363000000002</v>
      </c>
      <c r="R604" s="34">
        <f t="shared" ref="R604:R613" si="512">L604+M604+O604+Q604</f>
        <v>4822.7800500000003</v>
      </c>
      <c r="S604" s="42">
        <v>0.03</v>
      </c>
      <c r="T604" s="34">
        <f t="shared" si="487"/>
        <v>144.6834015</v>
      </c>
      <c r="U604" s="34">
        <f t="shared" si="488"/>
        <v>4967.4634515000007</v>
      </c>
      <c r="V604" s="43">
        <v>0</v>
      </c>
      <c r="W604" s="34">
        <v>0</v>
      </c>
      <c r="X604" s="36">
        <f t="shared" si="489"/>
        <v>4967.4634515000007</v>
      </c>
      <c r="Y604" s="36">
        <f t="shared" si="490"/>
        <v>5000</v>
      </c>
      <c r="Z604" s="29">
        <f t="shared" si="501"/>
        <v>6000</v>
      </c>
      <c r="AA604" s="40">
        <v>14</v>
      </c>
      <c r="AB604" s="28">
        <f t="shared" si="491"/>
        <v>18.399999999999999</v>
      </c>
      <c r="AC604" s="34"/>
      <c r="AD604" s="34">
        <f t="shared" ref="AD604:AD613" si="513">AB604*AA604</f>
        <v>257.59999999999997</v>
      </c>
      <c r="AE604" s="43">
        <v>0.27100000000000002</v>
      </c>
      <c r="AF604" s="34">
        <f t="shared" ref="AF604:AF613" si="514">AD604*AE604</f>
        <v>69.809599999999989</v>
      </c>
      <c r="AG604" s="43">
        <v>0</v>
      </c>
      <c r="AH604" s="34">
        <f t="shared" ref="AH604:AH613" si="515">AD604*AG604</f>
        <v>0</v>
      </c>
      <c r="AI604" s="34">
        <f t="shared" ref="AI604:AI613" si="516">AD604+AF604+AH604</f>
        <v>327.40959999999995</v>
      </c>
      <c r="AJ604" s="34">
        <v>0</v>
      </c>
      <c r="AK604" s="42">
        <v>0.03</v>
      </c>
      <c r="AL604" s="34">
        <f t="shared" ref="AL604:AL613" si="517">(AI604+AJ604)*AK604</f>
        <v>9.8222879999999986</v>
      </c>
      <c r="AM604" s="34">
        <f t="shared" ref="AM604:AM613" si="518">AI604+AJ604+AL604</f>
        <v>337.23188799999997</v>
      </c>
      <c r="AN604" s="43">
        <v>0</v>
      </c>
      <c r="AO604" s="34">
        <f t="shared" ref="AO604:AO613" si="519">AM604*AN604</f>
        <v>0</v>
      </c>
      <c r="AP604" s="34">
        <f t="shared" ref="AP604:AP613" si="520">AM604+AO604</f>
        <v>337.23188799999997</v>
      </c>
      <c r="AQ604" s="34">
        <f t="shared" ref="AQ604:AQ613" si="521">MROUND(AP604,100)</f>
        <v>300</v>
      </c>
      <c r="AR604" s="30"/>
      <c r="AS604" s="40"/>
      <c r="AT604" s="28"/>
      <c r="AU604" s="34"/>
      <c r="AV604" s="28"/>
      <c r="AW604" s="42"/>
      <c r="AX604" s="34"/>
      <c r="AY604" s="43"/>
      <c r="AZ604" s="34"/>
      <c r="BA604" s="34"/>
      <c r="BB604" s="34"/>
      <c r="BC604" s="43"/>
      <c r="BD604" s="34"/>
      <c r="BE604" s="34"/>
      <c r="BF604" s="43"/>
      <c r="BG604" s="34"/>
      <c r="BH604" s="34"/>
      <c r="BI604" s="120"/>
      <c r="BJ604" s="28">
        <f t="shared" si="502"/>
        <v>360</v>
      </c>
    </row>
    <row r="605" spans="1:62" s="4" customFormat="1" ht="25.5" x14ac:dyDescent="0.25">
      <c r="A605" s="103">
        <v>587</v>
      </c>
      <c r="B605" s="51" t="s">
        <v>400</v>
      </c>
      <c r="C605" s="21" t="s">
        <v>183</v>
      </c>
      <c r="D605" s="21" t="s">
        <v>88</v>
      </c>
      <c r="E605" s="22">
        <v>22</v>
      </c>
      <c r="F605" s="40">
        <v>14</v>
      </c>
      <c r="G605" s="24">
        <f t="shared" si="481"/>
        <v>36</v>
      </c>
      <c r="H605" s="50">
        <v>22</v>
      </c>
      <c r="I605" s="28">
        <f t="shared" si="276"/>
        <v>289.78750000000002</v>
      </c>
      <c r="J605" s="28">
        <f t="shared" si="482"/>
        <v>6375.3250000000007</v>
      </c>
      <c r="K605" s="41">
        <v>15</v>
      </c>
      <c r="L605" s="34">
        <f t="shared" si="483"/>
        <v>425.0216666666667</v>
      </c>
      <c r="M605" s="28">
        <v>1303.5733333333333</v>
      </c>
      <c r="N605" s="42">
        <v>0.25</v>
      </c>
      <c r="O605" s="34">
        <f t="shared" si="484"/>
        <v>432.14875000000001</v>
      </c>
      <c r="P605" s="42">
        <v>1.54</v>
      </c>
      <c r="Q605" s="34">
        <f t="shared" si="485"/>
        <v>2662.0363000000002</v>
      </c>
      <c r="R605" s="34">
        <f t="shared" si="512"/>
        <v>4822.7800500000003</v>
      </c>
      <c r="S605" s="42">
        <v>0.03</v>
      </c>
      <c r="T605" s="34">
        <f t="shared" si="487"/>
        <v>144.6834015</v>
      </c>
      <c r="U605" s="34">
        <f t="shared" si="488"/>
        <v>4967.4634515000007</v>
      </c>
      <c r="V605" s="43">
        <v>0</v>
      </c>
      <c r="W605" s="34">
        <v>0</v>
      </c>
      <c r="X605" s="36">
        <f t="shared" si="489"/>
        <v>4967.4634515000007</v>
      </c>
      <c r="Y605" s="36">
        <f t="shared" si="490"/>
        <v>5000</v>
      </c>
      <c r="Z605" s="29">
        <f t="shared" si="501"/>
        <v>6000</v>
      </c>
      <c r="AA605" s="40">
        <v>14</v>
      </c>
      <c r="AB605" s="28">
        <f t="shared" si="491"/>
        <v>18.399999999999999</v>
      </c>
      <c r="AC605" s="34"/>
      <c r="AD605" s="34">
        <f t="shared" si="513"/>
        <v>257.59999999999997</v>
      </c>
      <c r="AE605" s="43">
        <v>0.27100000000000002</v>
      </c>
      <c r="AF605" s="34">
        <f t="shared" si="514"/>
        <v>69.809599999999989</v>
      </c>
      <c r="AG605" s="43">
        <v>0</v>
      </c>
      <c r="AH605" s="34">
        <f t="shared" si="515"/>
        <v>0</v>
      </c>
      <c r="AI605" s="34">
        <f t="shared" si="516"/>
        <v>327.40959999999995</v>
      </c>
      <c r="AJ605" s="34">
        <v>0</v>
      </c>
      <c r="AK605" s="42">
        <v>0.03</v>
      </c>
      <c r="AL605" s="34">
        <f t="shared" si="517"/>
        <v>9.8222879999999986</v>
      </c>
      <c r="AM605" s="34">
        <f t="shared" si="518"/>
        <v>337.23188799999997</v>
      </c>
      <c r="AN605" s="43">
        <v>0</v>
      </c>
      <c r="AO605" s="34">
        <f t="shared" si="519"/>
        <v>0</v>
      </c>
      <c r="AP605" s="34">
        <f t="shared" si="520"/>
        <v>337.23188799999997</v>
      </c>
      <c r="AQ605" s="34">
        <f t="shared" si="521"/>
        <v>300</v>
      </c>
      <c r="AR605" s="30"/>
      <c r="AS605" s="40"/>
      <c r="AT605" s="28"/>
      <c r="AU605" s="34"/>
      <c r="AV605" s="28"/>
      <c r="AW605" s="42"/>
      <c r="AX605" s="34"/>
      <c r="AY605" s="43"/>
      <c r="AZ605" s="34"/>
      <c r="BA605" s="34"/>
      <c r="BB605" s="34"/>
      <c r="BC605" s="43"/>
      <c r="BD605" s="34"/>
      <c r="BE605" s="34"/>
      <c r="BF605" s="43"/>
      <c r="BG605" s="34"/>
      <c r="BH605" s="34"/>
      <c r="BI605" s="120"/>
      <c r="BJ605" s="28">
        <f t="shared" si="502"/>
        <v>360</v>
      </c>
    </row>
    <row r="606" spans="1:62" s="4" customFormat="1" ht="25.5" x14ac:dyDescent="0.25">
      <c r="A606" s="103">
        <v>588</v>
      </c>
      <c r="B606" s="51" t="s">
        <v>414</v>
      </c>
      <c r="C606" s="21" t="s">
        <v>183</v>
      </c>
      <c r="D606" s="21" t="s">
        <v>88</v>
      </c>
      <c r="E606" s="22">
        <v>8</v>
      </c>
      <c r="F606" s="40">
        <v>0</v>
      </c>
      <c r="G606" s="24">
        <f t="shared" si="481"/>
        <v>8</v>
      </c>
      <c r="H606" s="50">
        <f t="shared" ref="H606:H611" si="522">E606</f>
        <v>8</v>
      </c>
      <c r="I606" s="28">
        <f t="shared" si="276"/>
        <v>289.78750000000002</v>
      </c>
      <c r="J606" s="28">
        <f t="shared" si="482"/>
        <v>2318.3000000000002</v>
      </c>
      <c r="K606" s="41">
        <v>15</v>
      </c>
      <c r="L606" s="34">
        <f t="shared" si="483"/>
        <v>154.55333333333334</v>
      </c>
      <c r="M606" s="28">
        <v>657.17333333333329</v>
      </c>
      <c r="N606" s="42">
        <v>0.25</v>
      </c>
      <c r="O606" s="34">
        <f t="shared" si="484"/>
        <v>202.93166666666667</v>
      </c>
      <c r="P606" s="42">
        <v>1.54</v>
      </c>
      <c r="Q606" s="34">
        <f t="shared" si="485"/>
        <v>1250.0590666666667</v>
      </c>
      <c r="R606" s="34">
        <f t="shared" si="512"/>
        <v>2264.7174</v>
      </c>
      <c r="S606" s="42">
        <v>0.03</v>
      </c>
      <c r="T606" s="34">
        <f t="shared" si="487"/>
        <v>67.941521999999992</v>
      </c>
      <c r="U606" s="34">
        <f t="shared" si="488"/>
        <v>2332.6589220000001</v>
      </c>
      <c r="V606" s="43">
        <v>0</v>
      </c>
      <c r="W606" s="34">
        <v>0</v>
      </c>
      <c r="X606" s="36">
        <f t="shared" si="489"/>
        <v>2332.6589220000001</v>
      </c>
      <c r="Y606" s="36">
        <f t="shared" si="490"/>
        <v>2300</v>
      </c>
      <c r="Z606" s="29">
        <f t="shared" si="501"/>
        <v>2760</v>
      </c>
      <c r="AA606" s="40"/>
      <c r="AB606" s="28">
        <f t="shared" si="491"/>
        <v>18.399999999999999</v>
      </c>
      <c r="AC606" s="34"/>
      <c r="AD606" s="34">
        <f t="shared" si="513"/>
        <v>0</v>
      </c>
      <c r="AE606" s="43">
        <v>0.27100000000000002</v>
      </c>
      <c r="AF606" s="34">
        <f t="shared" si="514"/>
        <v>0</v>
      </c>
      <c r="AG606" s="43">
        <v>0</v>
      </c>
      <c r="AH606" s="34">
        <f t="shared" si="515"/>
        <v>0</v>
      </c>
      <c r="AI606" s="34">
        <f t="shared" si="516"/>
        <v>0</v>
      </c>
      <c r="AJ606" s="34">
        <v>0</v>
      </c>
      <c r="AK606" s="42">
        <v>0.03</v>
      </c>
      <c r="AL606" s="34">
        <f t="shared" si="517"/>
        <v>0</v>
      </c>
      <c r="AM606" s="34">
        <f t="shared" si="518"/>
        <v>0</v>
      </c>
      <c r="AN606" s="43">
        <v>0</v>
      </c>
      <c r="AO606" s="34">
        <f t="shared" si="519"/>
        <v>0</v>
      </c>
      <c r="AP606" s="34">
        <f t="shared" si="520"/>
        <v>0</v>
      </c>
      <c r="AQ606" s="34">
        <f t="shared" si="521"/>
        <v>0</v>
      </c>
      <c r="AR606" s="30"/>
      <c r="AS606" s="40"/>
      <c r="AT606" s="28"/>
      <c r="AU606" s="34"/>
      <c r="AV606" s="28"/>
      <c r="AW606" s="42"/>
      <c r="AX606" s="34"/>
      <c r="AY606" s="43"/>
      <c r="AZ606" s="34"/>
      <c r="BA606" s="34"/>
      <c r="BB606" s="34"/>
      <c r="BC606" s="43"/>
      <c r="BD606" s="34"/>
      <c r="BE606" s="34"/>
      <c r="BF606" s="43"/>
      <c r="BG606" s="34"/>
      <c r="BH606" s="34"/>
      <c r="BI606" s="120"/>
      <c r="BJ606" s="28">
        <f t="shared" si="502"/>
        <v>0</v>
      </c>
    </row>
    <row r="607" spans="1:62" s="4" customFormat="1" ht="15" x14ac:dyDescent="0.25">
      <c r="A607" s="103">
        <v>589</v>
      </c>
      <c r="B607" s="51" t="s">
        <v>415</v>
      </c>
      <c r="C607" s="21" t="s">
        <v>183</v>
      </c>
      <c r="D607" s="21" t="s">
        <v>88</v>
      </c>
      <c r="E607" s="22">
        <v>20</v>
      </c>
      <c r="F607" s="40">
        <v>24</v>
      </c>
      <c r="G607" s="24">
        <f t="shared" si="481"/>
        <v>44</v>
      </c>
      <c r="H607" s="50">
        <f t="shared" si="522"/>
        <v>20</v>
      </c>
      <c r="I607" s="28">
        <f t="shared" si="276"/>
        <v>289.78750000000002</v>
      </c>
      <c r="J607" s="28">
        <f t="shared" si="482"/>
        <v>5795.75</v>
      </c>
      <c r="K607" s="41">
        <v>15</v>
      </c>
      <c r="L607" s="34">
        <f t="shared" si="483"/>
        <v>386.38333333333333</v>
      </c>
      <c r="M607" s="28">
        <v>1303.5733333333333</v>
      </c>
      <c r="N607" s="42">
        <v>0.25</v>
      </c>
      <c r="O607" s="34">
        <f t="shared" si="484"/>
        <v>422.48916666666662</v>
      </c>
      <c r="P607" s="42">
        <v>1.54</v>
      </c>
      <c r="Q607" s="34">
        <f t="shared" si="485"/>
        <v>2602.5332666666663</v>
      </c>
      <c r="R607" s="34">
        <f t="shared" si="512"/>
        <v>4714.9790999999996</v>
      </c>
      <c r="S607" s="42">
        <v>0.03</v>
      </c>
      <c r="T607" s="34">
        <f t="shared" si="487"/>
        <v>141.44937299999998</v>
      </c>
      <c r="U607" s="34">
        <f t="shared" si="488"/>
        <v>4856.4284729999999</v>
      </c>
      <c r="V607" s="43">
        <v>0</v>
      </c>
      <c r="W607" s="34">
        <v>0</v>
      </c>
      <c r="X607" s="36">
        <f t="shared" si="489"/>
        <v>4856.4284729999999</v>
      </c>
      <c r="Y607" s="36">
        <f t="shared" si="490"/>
        <v>4900</v>
      </c>
      <c r="Z607" s="29">
        <f t="shared" si="501"/>
        <v>5880</v>
      </c>
      <c r="AA607" s="40">
        <v>24</v>
      </c>
      <c r="AB607" s="28">
        <f t="shared" si="491"/>
        <v>18.399999999999999</v>
      </c>
      <c r="AC607" s="34"/>
      <c r="AD607" s="34">
        <f t="shared" si="513"/>
        <v>441.59999999999997</v>
      </c>
      <c r="AE607" s="43">
        <v>0.27100000000000002</v>
      </c>
      <c r="AF607" s="34">
        <f t="shared" si="514"/>
        <v>119.67359999999999</v>
      </c>
      <c r="AG607" s="43">
        <v>0</v>
      </c>
      <c r="AH607" s="34">
        <f t="shared" si="515"/>
        <v>0</v>
      </c>
      <c r="AI607" s="34">
        <f t="shared" si="516"/>
        <v>561.27359999999999</v>
      </c>
      <c r="AJ607" s="34">
        <v>0</v>
      </c>
      <c r="AK607" s="42">
        <v>0.03</v>
      </c>
      <c r="AL607" s="34">
        <f t="shared" si="517"/>
        <v>16.838207999999998</v>
      </c>
      <c r="AM607" s="34">
        <f t="shared" si="518"/>
        <v>578.111808</v>
      </c>
      <c r="AN607" s="43">
        <v>0</v>
      </c>
      <c r="AO607" s="34">
        <f t="shared" si="519"/>
        <v>0</v>
      </c>
      <c r="AP607" s="34">
        <f t="shared" si="520"/>
        <v>578.111808</v>
      </c>
      <c r="AQ607" s="34">
        <f t="shared" si="521"/>
        <v>600</v>
      </c>
      <c r="AR607" s="30"/>
      <c r="AS607" s="40"/>
      <c r="AT607" s="28"/>
      <c r="AU607" s="34"/>
      <c r="AV607" s="28"/>
      <c r="AW607" s="42"/>
      <c r="AX607" s="34"/>
      <c r="AY607" s="43"/>
      <c r="AZ607" s="34"/>
      <c r="BA607" s="34"/>
      <c r="BB607" s="34"/>
      <c r="BC607" s="43"/>
      <c r="BD607" s="34"/>
      <c r="BE607" s="34"/>
      <c r="BF607" s="43"/>
      <c r="BG607" s="34"/>
      <c r="BH607" s="34"/>
      <c r="BI607" s="120"/>
      <c r="BJ607" s="28">
        <f t="shared" si="502"/>
        <v>720</v>
      </c>
    </row>
    <row r="608" spans="1:62" s="4" customFormat="1" ht="25.5" x14ac:dyDescent="0.25">
      <c r="A608" s="103">
        <v>590</v>
      </c>
      <c r="B608" s="51" t="s">
        <v>416</v>
      </c>
      <c r="C608" s="21" t="s">
        <v>183</v>
      </c>
      <c r="D608" s="21" t="s">
        <v>88</v>
      </c>
      <c r="E608" s="22">
        <v>20</v>
      </c>
      <c r="F608" s="40">
        <v>24</v>
      </c>
      <c r="G608" s="24">
        <f t="shared" si="481"/>
        <v>44</v>
      </c>
      <c r="H608" s="50">
        <f t="shared" si="522"/>
        <v>20</v>
      </c>
      <c r="I608" s="28">
        <f t="shared" si="276"/>
        <v>289.78750000000002</v>
      </c>
      <c r="J608" s="28">
        <f t="shared" si="482"/>
        <v>5795.75</v>
      </c>
      <c r="K608" s="41">
        <v>15</v>
      </c>
      <c r="L608" s="34">
        <f t="shared" si="483"/>
        <v>386.38333333333333</v>
      </c>
      <c r="M608" s="28">
        <v>1303.5733333333333</v>
      </c>
      <c r="N608" s="42">
        <v>0.25</v>
      </c>
      <c r="O608" s="34">
        <f t="shared" si="484"/>
        <v>422.48916666666662</v>
      </c>
      <c r="P608" s="42">
        <v>1.54</v>
      </c>
      <c r="Q608" s="34">
        <f t="shared" si="485"/>
        <v>2602.5332666666663</v>
      </c>
      <c r="R608" s="34">
        <f t="shared" si="512"/>
        <v>4714.9790999999996</v>
      </c>
      <c r="S608" s="42">
        <v>0.03</v>
      </c>
      <c r="T608" s="34">
        <f t="shared" si="487"/>
        <v>141.44937299999998</v>
      </c>
      <c r="U608" s="34">
        <f t="shared" si="488"/>
        <v>4856.4284729999999</v>
      </c>
      <c r="V608" s="43">
        <v>0</v>
      </c>
      <c r="W608" s="34">
        <v>0</v>
      </c>
      <c r="X608" s="36">
        <f t="shared" si="489"/>
        <v>4856.4284729999999</v>
      </c>
      <c r="Y608" s="36">
        <f t="shared" si="490"/>
        <v>4900</v>
      </c>
      <c r="Z608" s="29">
        <f t="shared" si="501"/>
        <v>5880</v>
      </c>
      <c r="AA608" s="40">
        <v>24</v>
      </c>
      <c r="AB608" s="28">
        <f t="shared" si="491"/>
        <v>18.399999999999999</v>
      </c>
      <c r="AC608" s="34"/>
      <c r="AD608" s="34">
        <f t="shared" si="513"/>
        <v>441.59999999999997</v>
      </c>
      <c r="AE608" s="43">
        <v>0.27100000000000002</v>
      </c>
      <c r="AF608" s="34">
        <f t="shared" si="514"/>
        <v>119.67359999999999</v>
      </c>
      <c r="AG608" s="43">
        <v>0</v>
      </c>
      <c r="AH608" s="34">
        <f t="shared" si="515"/>
        <v>0</v>
      </c>
      <c r="AI608" s="34">
        <f t="shared" si="516"/>
        <v>561.27359999999999</v>
      </c>
      <c r="AJ608" s="34">
        <v>0</v>
      </c>
      <c r="AK608" s="42">
        <v>0.03</v>
      </c>
      <c r="AL608" s="34">
        <f t="shared" si="517"/>
        <v>16.838207999999998</v>
      </c>
      <c r="AM608" s="34">
        <f t="shared" si="518"/>
        <v>578.111808</v>
      </c>
      <c r="AN608" s="43">
        <v>0</v>
      </c>
      <c r="AO608" s="34">
        <f t="shared" si="519"/>
        <v>0</v>
      </c>
      <c r="AP608" s="34">
        <f t="shared" si="520"/>
        <v>578.111808</v>
      </c>
      <c r="AQ608" s="34">
        <f t="shared" si="521"/>
        <v>600</v>
      </c>
      <c r="AR608" s="30"/>
      <c r="AS608" s="40"/>
      <c r="AT608" s="28"/>
      <c r="AU608" s="34"/>
      <c r="AV608" s="28"/>
      <c r="AW608" s="42"/>
      <c r="AX608" s="34"/>
      <c r="AY608" s="43"/>
      <c r="AZ608" s="34"/>
      <c r="BA608" s="34"/>
      <c r="BB608" s="34"/>
      <c r="BC608" s="43"/>
      <c r="BD608" s="34"/>
      <c r="BE608" s="34"/>
      <c r="BF608" s="43"/>
      <c r="BG608" s="34"/>
      <c r="BH608" s="34"/>
      <c r="BI608" s="120"/>
      <c r="BJ608" s="28">
        <f t="shared" si="502"/>
        <v>720</v>
      </c>
    </row>
    <row r="609" spans="1:62" s="4" customFormat="1" ht="25.5" x14ac:dyDescent="0.25">
      <c r="A609" s="103">
        <v>591</v>
      </c>
      <c r="B609" s="51" t="s">
        <v>413</v>
      </c>
      <c r="C609" s="21" t="s">
        <v>183</v>
      </c>
      <c r="D609" s="21" t="s">
        <v>88</v>
      </c>
      <c r="E609" s="22">
        <v>6</v>
      </c>
      <c r="F609" s="40">
        <v>2</v>
      </c>
      <c r="G609" s="24">
        <f t="shared" si="481"/>
        <v>8</v>
      </c>
      <c r="H609" s="50">
        <f t="shared" si="522"/>
        <v>6</v>
      </c>
      <c r="I609" s="28">
        <f t="shared" si="276"/>
        <v>289.78750000000002</v>
      </c>
      <c r="J609" s="28">
        <f t="shared" si="482"/>
        <v>1738.7250000000001</v>
      </c>
      <c r="K609" s="41">
        <v>15</v>
      </c>
      <c r="L609" s="34">
        <f t="shared" si="483"/>
        <v>115.91500000000001</v>
      </c>
      <c r="M609" s="28">
        <v>1303.5733333333333</v>
      </c>
      <c r="N609" s="42">
        <v>0.25</v>
      </c>
      <c r="O609" s="34">
        <f t="shared" si="484"/>
        <v>354.87208333333331</v>
      </c>
      <c r="P609" s="42">
        <v>1.54</v>
      </c>
      <c r="Q609" s="34">
        <f t="shared" si="485"/>
        <v>2186.0120333333334</v>
      </c>
      <c r="R609" s="34">
        <f t="shared" si="512"/>
        <v>3960.3724499999998</v>
      </c>
      <c r="S609" s="42">
        <v>0.03</v>
      </c>
      <c r="T609" s="34">
        <f t="shared" si="487"/>
        <v>118.8111735</v>
      </c>
      <c r="U609" s="34">
        <f t="shared" si="488"/>
        <v>4079.1836235000001</v>
      </c>
      <c r="V609" s="43">
        <v>0</v>
      </c>
      <c r="W609" s="34">
        <v>0</v>
      </c>
      <c r="X609" s="36">
        <f t="shared" si="489"/>
        <v>4079.1836235000001</v>
      </c>
      <c r="Y609" s="36">
        <f t="shared" si="490"/>
        <v>4100</v>
      </c>
      <c r="Z609" s="29">
        <f t="shared" si="501"/>
        <v>4920</v>
      </c>
      <c r="AA609" s="40">
        <v>2</v>
      </c>
      <c r="AB609" s="28">
        <f t="shared" si="491"/>
        <v>18.399999999999999</v>
      </c>
      <c r="AC609" s="34"/>
      <c r="AD609" s="34">
        <f t="shared" si="513"/>
        <v>36.799999999999997</v>
      </c>
      <c r="AE609" s="43">
        <v>0.27100000000000002</v>
      </c>
      <c r="AF609" s="34">
        <f t="shared" si="514"/>
        <v>9.9727999999999994</v>
      </c>
      <c r="AG609" s="43">
        <v>0</v>
      </c>
      <c r="AH609" s="34">
        <f t="shared" si="515"/>
        <v>0</v>
      </c>
      <c r="AI609" s="34">
        <f t="shared" si="516"/>
        <v>46.772799999999997</v>
      </c>
      <c r="AJ609" s="34">
        <v>0</v>
      </c>
      <c r="AK609" s="42">
        <v>0.03</v>
      </c>
      <c r="AL609" s="34">
        <f t="shared" si="517"/>
        <v>1.4031839999999998</v>
      </c>
      <c r="AM609" s="34">
        <f t="shared" si="518"/>
        <v>48.175984</v>
      </c>
      <c r="AN609" s="43">
        <v>0</v>
      </c>
      <c r="AO609" s="34">
        <f t="shared" si="519"/>
        <v>0</v>
      </c>
      <c r="AP609" s="34">
        <f t="shared" si="520"/>
        <v>48.175984</v>
      </c>
      <c r="AQ609" s="34">
        <f t="shared" si="521"/>
        <v>0</v>
      </c>
      <c r="AR609" s="30"/>
      <c r="AS609" s="40"/>
      <c r="AT609" s="28"/>
      <c r="AU609" s="34"/>
      <c r="AV609" s="28"/>
      <c r="AW609" s="42"/>
      <c r="AX609" s="34"/>
      <c r="AY609" s="43"/>
      <c r="AZ609" s="34"/>
      <c r="BA609" s="34"/>
      <c r="BB609" s="34"/>
      <c r="BC609" s="43"/>
      <c r="BD609" s="34"/>
      <c r="BE609" s="34"/>
      <c r="BF609" s="43"/>
      <c r="BG609" s="34"/>
      <c r="BH609" s="34"/>
      <c r="BI609" s="120"/>
      <c r="BJ609" s="28">
        <f t="shared" si="502"/>
        <v>0</v>
      </c>
    </row>
    <row r="610" spans="1:62" s="4" customFormat="1" ht="15" x14ac:dyDescent="0.25">
      <c r="A610" s="103">
        <v>592</v>
      </c>
      <c r="B610" s="51" t="s">
        <v>417</v>
      </c>
      <c r="C610" s="21" t="s">
        <v>183</v>
      </c>
      <c r="D610" s="21" t="s">
        <v>88</v>
      </c>
      <c r="E610" s="22">
        <v>20</v>
      </c>
      <c r="F610" s="40">
        <v>24</v>
      </c>
      <c r="G610" s="24">
        <f t="shared" si="481"/>
        <v>44</v>
      </c>
      <c r="H610" s="50">
        <f t="shared" si="522"/>
        <v>20</v>
      </c>
      <c r="I610" s="28">
        <f t="shared" si="276"/>
        <v>289.78750000000002</v>
      </c>
      <c r="J610" s="28">
        <f t="shared" si="482"/>
        <v>5795.75</v>
      </c>
      <c r="K610" s="41">
        <v>15</v>
      </c>
      <c r="L610" s="34">
        <f t="shared" si="483"/>
        <v>386.38333333333333</v>
      </c>
      <c r="M610" s="28">
        <v>1303.5733333333333</v>
      </c>
      <c r="N610" s="42">
        <v>0.25</v>
      </c>
      <c r="O610" s="34">
        <f t="shared" si="484"/>
        <v>422.48916666666662</v>
      </c>
      <c r="P610" s="42">
        <v>1.54</v>
      </c>
      <c r="Q610" s="34">
        <f t="shared" si="485"/>
        <v>2602.5332666666663</v>
      </c>
      <c r="R610" s="34">
        <f t="shared" si="512"/>
        <v>4714.9790999999996</v>
      </c>
      <c r="S610" s="42">
        <v>0.03</v>
      </c>
      <c r="T610" s="34">
        <f t="shared" si="487"/>
        <v>141.44937299999998</v>
      </c>
      <c r="U610" s="34">
        <f t="shared" si="488"/>
        <v>4856.4284729999999</v>
      </c>
      <c r="V610" s="43">
        <v>0</v>
      </c>
      <c r="W610" s="34">
        <v>0</v>
      </c>
      <c r="X610" s="36">
        <f t="shared" si="489"/>
        <v>4856.4284729999999</v>
      </c>
      <c r="Y610" s="36">
        <f t="shared" si="490"/>
        <v>4900</v>
      </c>
      <c r="Z610" s="29">
        <f t="shared" si="501"/>
        <v>5880</v>
      </c>
      <c r="AA610" s="40">
        <v>24</v>
      </c>
      <c r="AB610" s="28">
        <f t="shared" si="491"/>
        <v>18.399999999999999</v>
      </c>
      <c r="AC610" s="34"/>
      <c r="AD610" s="34">
        <f t="shared" si="513"/>
        <v>441.59999999999997</v>
      </c>
      <c r="AE610" s="43">
        <v>0.27100000000000002</v>
      </c>
      <c r="AF610" s="34">
        <f t="shared" si="514"/>
        <v>119.67359999999999</v>
      </c>
      <c r="AG610" s="43">
        <v>0</v>
      </c>
      <c r="AH610" s="34">
        <f t="shared" si="515"/>
        <v>0</v>
      </c>
      <c r="AI610" s="34">
        <f t="shared" si="516"/>
        <v>561.27359999999999</v>
      </c>
      <c r="AJ610" s="34">
        <v>0</v>
      </c>
      <c r="AK610" s="42">
        <v>0.03</v>
      </c>
      <c r="AL610" s="34">
        <f t="shared" si="517"/>
        <v>16.838207999999998</v>
      </c>
      <c r="AM610" s="34">
        <f t="shared" si="518"/>
        <v>578.111808</v>
      </c>
      <c r="AN610" s="43">
        <v>0</v>
      </c>
      <c r="AO610" s="34">
        <f t="shared" si="519"/>
        <v>0</v>
      </c>
      <c r="AP610" s="34">
        <f t="shared" si="520"/>
        <v>578.111808</v>
      </c>
      <c r="AQ610" s="34">
        <f t="shared" si="521"/>
        <v>600</v>
      </c>
      <c r="AR610" s="30"/>
      <c r="AS610" s="40"/>
      <c r="AT610" s="28"/>
      <c r="AU610" s="34"/>
      <c r="AV610" s="28"/>
      <c r="AW610" s="42"/>
      <c r="AX610" s="34"/>
      <c r="AY610" s="43"/>
      <c r="AZ610" s="34"/>
      <c r="BA610" s="34"/>
      <c r="BB610" s="34"/>
      <c r="BC610" s="43"/>
      <c r="BD610" s="34"/>
      <c r="BE610" s="34"/>
      <c r="BF610" s="43"/>
      <c r="BG610" s="34"/>
      <c r="BH610" s="34"/>
      <c r="BI610" s="120"/>
      <c r="BJ610" s="28">
        <f t="shared" si="502"/>
        <v>720</v>
      </c>
    </row>
    <row r="611" spans="1:62" ht="25.5" x14ac:dyDescent="0.25">
      <c r="A611" s="103">
        <v>593</v>
      </c>
      <c r="B611" s="51" t="s">
        <v>477</v>
      </c>
      <c r="C611" s="21" t="s">
        <v>183</v>
      </c>
      <c r="D611" s="21" t="s">
        <v>88</v>
      </c>
      <c r="E611" s="22">
        <v>20</v>
      </c>
      <c r="F611" s="40">
        <v>24</v>
      </c>
      <c r="G611" s="24">
        <f t="shared" si="481"/>
        <v>44</v>
      </c>
      <c r="H611" s="50">
        <f t="shared" si="522"/>
        <v>20</v>
      </c>
      <c r="I611" s="28">
        <f t="shared" si="276"/>
        <v>289.78750000000002</v>
      </c>
      <c r="J611" s="28">
        <f t="shared" si="482"/>
        <v>5795.75</v>
      </c>
      <c r="K611" s="41">
        <v>15</v>
      </c>
      <c r="L611" s="34">
        <f t="shared" si="483"/>
        <v>386.38333333333333</v>
      </c>
      <c r="M611" s="28">
        <v>1303.5733333333333</v>
      </c>
      <c r="N611" s="42">
        <v>0.25</v>
      </c>
      <c r="O611" s="34">
        <f t="shared" si="484"/>
        <v>422.48916666666662</v>
      </c>
      <c r="P611" s="42">
        <v>1.54</v>
      </c>
      <c r="Q611" s="34">
        <f t="shared" si="485"/>
        <v>2602.5332666666663</v>
      </c>
      <c r="R611" s="34">
        <f t="shared" si="512"/>
        <v>4714.9790999999996</v>
      </c>
      <c r="S611" s="42">
        <v>0.03</v>
      </c>
      <c r="T611" s="34">
        <f t="shared" si="487"/>
        <v>141.44937299999998</v>
      </c>
      <c r="U611" s="34">
        <f t="shared" si="488"/>
        <v>4856.4284729999999</v>
      </c>
      <c r="V611" s="43">
        <v>0</v>
      </c>
      <c r="W611" s="34">
        <v>0</v>
      </c>
      <c r="X611" s="36">
        <f t="shared" si="489"/>
        <v>4856.4284729999999</v>
      </c>
      <c r="Y611" s="36">
        <f t="shared" si="490"/>
        <v>4900</v>
      </c>
      <c r="Z611" s="29">
        <f t="shared" si="501"/>
        <v>5880</v>
      </c>
      <c r="AA611" s="40">
        <v>24</v>
      </c>
      <c r="AB611" s="28">
        <f t="shared" si="491"/>
        <v>18.399999999999999</v>
      </c>
      <c r="AC611" s="34"/>
      <c r="AD611" s="34">
        <f t="shared" si="513"/>
        <v>441.59999999999997</v>
      </c>
      <c r="AE611" s="43">
        <v>0.27100000000000002</v>
      </c>
      <c r="AF611" s="34">
        <f t="shared" si="514"/>
        <v>119.67359999999999</v>
      </c>
      <c r="AG611" s="43">
        <v>0</v>
      </c>
      <c r="AH611" s="34">
        <f t="shared" si="515"/>
        <v>0</v>
      </c>
      <c r="AI611" s="34">
        <f t="shared" si="516"/>
        <v>561.27359999999999</v>
      </c>
      <c r="AJ611" s="34">
        <v>0</v>
      </c>
      <c r="AK611" s="42">
        <v>0.03</v>
      </c>
      <c r="AL611" s="34">
        <f t="shared" si="517"/>
        <v>16.838207999999998</v>
      </c>
      <c r="AM611" s="34">
        <f t="shared" si="518"/>
        <v>578.111808</v>
      </c>
      <c r="AN611" s="43">
        <v>0</v>
      </c>
      <c r="AO611" s="34">
        <f t="shared" si="519"/>
        <v>0</v>
      </c>
      <c r="AP611" s="34">
        <f t="shared" si="520"/>
        <v>578.111808</v>
      </c>
      <c r="AQ611" s="34">
        <f t="shared" si="521"/>
        <v>600</v>
      </c>
      <c r="AR611" s="30"/>
      <c r="AS611" s="40"/>
      <c r="AT611" s="28"/>
      <c r="AU611" s="34"/>
      <c r="AV611" s="28"/>
      <c r="AW611" s="42"/>
      <c r="AX611" s="34"/>
      <c r="AY611" s="43"/>
      <c r="AZ611" s="34"/>
      <c r="BA611" s="34"/>
      <c r="BB611" s="34"/>
      <c r="BC611" s="43"/>
      <c r="BD611" s="34"/>
      <c r="BE611" s="34"/>
      <c r="BF611" s="43"/>
      <c r="BG611" s="34"/>
      <c r="BH611" s="34"/>
      <c r="BI611" s="120"/>
      <c r="BJ611" s="28">
        <f t="shared" si="502"/>
        <v>720</v>
      </c>
    </row>
    <row r="612" spans="1:62" ht="15" x14ac:dyDescent="0.25">
      <c r="A612" s="103">
        <v>594</v>
      </c>
      <c r="B612" s="104" t="s">
        <v>478</v>
      </c>
      <c r="C612" s="73" t="s">
        <v>58</v>
      </c>
      <c r="D612" s="21" t="s">
        <v>88</v>
      </c>
      <c r="E612" s="74">
        <v>190</v>
      </c>
      <c r="F612" s="75">
        <v>96</v>
      </c>
      <c r="G612" s="76">
        <f t="shared" si="481"/>
        <v>286</v>
      </c>
      <c r="H612" s="74">
        <v>190</v>
      </c>
      <c r="I612" s="77">
        <f t="shared" ref="I612:I626" si="523">(323.2*0.67)+(96.5*2.3*0.33)</f>
        <v>289.78750000000002</v>
      </c>
      <c r="J612" s="77">
        <f t="shared" si="482"/>
        <v>55059.625000000007</v>
      </c>
      <c r="K612" s="78">
        <v>15</v>
      </c>
      <c r="L612" s="79">
        <f t="shared" si="483"/>
        <v>3670.6416666666673</v>
      </c>
      <c r="M612" s="77">
        <v>1355.7133333333331</v>
      </c>
      <c r="N612" s="80">
        <v>0.25</v>
      </c>
      <c r="O612" s="79">
        <f t="shared" si="484"/>
        <v>1256.5887500000001</v>
      </c>
      <c r="P612" s="80">
        <v>1.54</v>
      </c>
      <c r="Q612" s="79">
        <f t="shared" si="485"/>
        <v>7740.5867000000007</v>
      </c>
      <c r="R612" s="79">
        <f t="shared" si="512"/>
        <v>14023.530450000002</v>
      </c>
      <c r="S612" s="80">
        <v>0.03</v>
      </c>
      <c r="T612" s="79">
        <f t="shared" si="487"/>
        <v>420.70591350000007</v>
      </c>
      <c r="U612" s="79">
        <f t="shared" si="488"/>
        <v>14444.236363500002</v>
      </c>
      <c r="V612" s="81">
        <v>0</v>
      </c>
      <c r="W612" s="79">
        <v>0</v>
      </c>
      <c r="X612" s="82">
        <f t="shared" si="489"/>
        <v>14444.236363500002</v>
      </c>
      <c r="Y612" s="82">
        <f t="shared" si="490"/>
        <v>14400</v>
      </c>
      <c r="Z612" s="29">
        <f t="shared" si="501"/>
        <v>17280</v>
      </c>
      <c r="AA612" s="75">
        <v>96</v>
      </c>
      <c r="AB612" s="77">
        <f t="shared" si="491"/>
        <v>18.399999999999999</v>
      </c>
      <c r="AC612" s="79"/>
      <c r="AD612" s="79">
        <f t="shared" si="513"/>
        <v>1766.3999999999999</v>
      </c>
      <c r="AE612" s="81">
        <v>0.27100000000000002</v>
      </c>
      <c r="AF612" s="79">
        <f t="shared" si="514"/>
        <v>478.69439999999997</v>
      </c>
      <c r="AG612" s="81">
        <v>0</v>
      </c>
      <c r="AH612" s="79">
        <f t="shared" si="515"/>
        <v>0</v>
      </c>
      <c r="AI612" s="79">
        <f t="shared" si="516"/>
        <v>2245.0944</v>
      </c>
      <c r="AJ612" s="79">
        <v>0</v>
      </c>
      <c r="AK612" s="80">
        <v>0.03</v>
      </c>
      <c r="AL612" s="79">
        <f t="shared" si="517"/>
        <v>67.352831999999992</v>
      </c>
      <c r="AM612" s="79">
        <f t="shared" si="518"/>
        <v>2312.447232</v>
      </c>
      <c r="AN612" s="81">
        <v>0</v>
      </c>
      <c r="AO612" s="79">
        <f t="shared" si="519"/>
        <v>0</v>
      </c>
      <c r="AP612" s="79">
        <f t="shared" si="520"/>
        <v>2312.447232</v>
      </c>
      <c r="AQ612" s="79">
        <f t="shared" si="521"/>
        <v>2300</v>
      </c>
      <c r="AR612" s="83"/>
      <c r="AS612" s="75"/>
      <c r="AT612" s="77"/>
      <c r="AU612" s="79"/>
      <c r="AV612" s="77"/>
      <c r="AW612" s="80"/>
      <c r="AX612" s="79"/>
      <c r="AY612" s="81"/>
      <c r="AZ612" s="79"/>
      <c r="BA612" s="79"/>
      <c r="BB612" s="79"/>
      <c r="BC612" s="81"/>
      <c r="BD612" s="79"/>
      <c r="BE612" s="79"/>
      <c r="BF612" s="81"/>
      <c r="BG612" s="79"/>
      <c r="BH612" s="79"/>
      <c r="BI612" s="82"/>
      <c r="BJ612" s="28">
        <f t="shared" si="502"/>
        <v>2760</v>
      </c>
    </row>
    <row r="613" spans="1:62" ht="15" x14ac:dyDescent="0.25">
      <c r="A613" s="103">
        <v>595</v>
      </c>
      <c r="B613" s="104" t="s">
        <v>478</v>
      </c>
      <c r="C613" s="73" t="s">
        <v>60</v>
      </c>
      <c r="D613" s="21" t="s">
        <v>88</v>
      </c>
      <c r="E613" s="74">
        <v>84</v>
      </c>
      <c r="F613" s="75">
        <v>56</v>
      </c>
      <c r="G613" s="76">
        <f t="shared" si="481"/>
        <v>140</v>
      </c>
      <c r="H613" s="74">
        <v>84</v>
      </c>
      <c r="I613" s="77">
        <f t="shared" si="523"/>
        <v>289.78750000000002</v>
      </c>
      <c r="J613" s="77">
        <f t="shared" si="482"/>
        <v>24342.15</v>
      </c>
      <c r="K613" s="78">
        <v>15</v>
      </c>
      <c r="L613" s="79">
        <f t="shared" si="483"/>
        <v>1622.8100000000002</v>
      </c>
      <c r="M613" s="77">
        <v>1355.7133333333331</v>
      </c>
      <c r="N613" s="80">
        <v>0.25</v>
      </c>
      <c r="O613" s="79">
        <f t="shared" si="484"/>
        <v>744.63083333333338</v>
      </c>
      <c r="P613" s="80">
        <v>1.54</v>
      </c>
      <c r="Q613" s="79">
        <f t="shared" si="485"/>
        <v>4586.9259333333339</v>
      </c>
      <c r="R613" s="79">
        <f t="shared" si="512"/>
        <v>8310.080100000001</v>
      </c>
      <c r="S613" s="80">
        <v>0.03</v>
      </c>
      <c r="T613" s="79">
        <f t="shared" si="487"/>
        <v>249.30240300000003</v>
      </c>
      <c r="U613" s="79">
        <f t="shared" si="488"/>
        <v>8559.3825030000007</v>
      </c>
      <c r="V613" s="81">
        <v>0</v>
      </c>
      <c r="W613" s="79">
        <v>0</v>
      </c>
      <c r="X613" s="82">
        <f t="shared" si="489"/>
        <v>8559.3825030000007</v>
      </c>
      <c r="Y613" s="82">
        <f t="shared" si="490"/>
        <v>8600</v>
      </c>
      <c r="Z613" s="29">
        <f t="shared" si="501"/>
        <v>10320</v>
      </c>
      <c r="AA613" s="75">
        <v>56</v>
      </c>
      <c r="AB613" s="77">
        <f t="shared" si="491"/>
        <v>18.399999999999999</v>
      </c>
      <c r="AC613" s="79"/>
      <c r="AD613" s="79">
        <f t="shared" si="513"/>
        <v>1030.3999999999999</v>
      </c>
      <c r="AE613" s="81">
        <v>0.27100000000000002</v>
      </c>
      <c r="AF613" s="79">
        <f t="shared" si="514"/>
        <v>279.23839999999996</v>
      </c>
      <c r="AG613" s="81">
        <v>0</v>
      </c>
      <c r="AH613" s="79">
        <f t="shared" si="515"/>
        <v>0</v>
      </c>
      <c r="AI613" s="79">
        <f t="shared" si="516"/>
        <v>1309.6383999999998</v>
      </c>
      <c r="AJ613" s="79">
        <v>0</v>
      </c>
      <c r="AK613" s="80">
        <v>0.03</v>
      </c>
      <c r="AL613" s="79">
        <f t="shared" si="517"/>
        <v>39.289151999999994</v>
      </c>
      <c r="AM613" s="79">
        <f t="shared" si="518"/>
        <v>1348.9275519999999</v>
      </c>
      <c r="AN613" s="81">
        <v>0</v>
      </c>
      <c r="AO613" s="79">
        <f t="shared" si="519"/>
        <v>0</v>
      </c>
      <c r="AP613" s="79">
        <f t="shared" si="520"/>
        <v>1348.9275519999999</v>
      </c>
      <c r="AQ613" s="79">
        <f t="shared" si="521"/>
        <v>1300</v>
      </c>
      <c r="AR613" s="83"/>
      <c r="AS613" s="75"/>
      <c r="AT613" s="77"/>
      <c r="AU613" s="79"/>
      <c r="AV613" s="77"/>
      <c r="AW613" s="80"/>
      <c r="AX613" s="79"/>
      <c r="AY613" s="81"/>
      <c r="AZ613" s="79"/>
      <c r="BA613" s="79"/>
      <c r="BB613" s="79"/>
      <c r="BC613" s="81"/>
      <c r="BD613" s="79"/>
      <c r="BE613" s="79"/>
      <c r="BF613" s="81"/>
      <c r="BG613" s="79"/>
      <c r="BH613" s="79"/>
      <c r="BI613" s="82"/>
      <c r="BJ613" s="28">
        <f t="shared" si="502"/>
        <v>1560</v>
      </c>
    </row>
    <row r="614" spans="1:62" ht="59.45" customHeight="1" x14ac:dyDescent="0.25">
      <c r="A614" s="103">
        <v>596</v>
      </c>
      <c r="B614" s="104" t="s">
        <v>480</v>
      </c>
      <c r="C614" s="73" t="s">
        <v>58</v>
      </c>
      <c r="D614" s="21" t="s">
        <v>35</v>
      </c>
      <c r="E614" s="74">
        <v>224</v>
      </c>
      <c r="F614" s="75">
        <v>448</v>
      </c>
      <c r="G614" s="76">
        <v>672</v>
      </c>
      <c r="H614" s="74">
        <v>224</v>
      </c>
      <c r="I614" s="77">
        <f t="shared" si="523"/>
        <v>289.78750000000002</v>
      </c>
      <c r="J614" s="77">
        <f t="shared" ref="J614:J628" si="524">E614*I614</f>
        <v>64912.400000000009</v>
      </c>
      <c r="K614" s="78">
        <v>15</v>
      </c>
      <c r="L614" s="79">
        <f t="shared" ref="L614:L628" si="525">J614/K614</f>
        <v>4327.4933333333338</v>
      </c>
      <c r="M614" s="77">
        <v>1355.7133333333331</v>
      </c>
      <c r="N614" s="80">
        <v>0.25</v>
      </c>
      <c r="O614" s="79">
        <f t="shared" ref="O614:O628" si="526">(L614+M614)*N614</f>
        <v>1420.8016666666667</v>
      </c>
      <c r="P614" s="80">
        <v>1.54</v>
      </c>
      <c r="Q614" s="79">
        <f t="shared" ref="Q614:Q628" si="527">(L614+M614)*P614</f>
        <v>8752.1382666666668</v>
      </c>
      <c r="R614" s="79">
        <f t="shared" ref="R614:R628" si="528">L614+M614+O614+Q614</f>
        <v>15856.1466</v>
      </c>
      <c r="S614" s="80">
        <v>0.03</v>
      </c>
      <c r="T614" s="79">
        <f t="shared" ref="T614:T628" si="529">R614*S614</f>
        <v>475.68439799999999</v>
      </c>
      <c r="U614" s="79">
        <f t="shared" ref="U614:U628" si="530">R614+T614</f>
        <v>16331.830997999999</v>
      </c>
      <c r="V614" s="81">
        <v>0</v>
      </c>
      <c r="W614" s="79">
        <v>0</v>
      </c>
      <c r="X614" s="82">
        <f t="shared" ref="X614:X628" si="531">U614+W614</f>
        <v>16331.830997999999</v>
      </c>
      <c r="Y614" s="82">
        <f t="shared" ref="Y614:Y628" si="532">MROUND(X614,100)</f>
        <v>16300</v>
      </c>
      <c r="Z614" s="29">
        <f t="shared" si="501"/>
        <v>19560</v>
      </c>
      <c r="AA614" s="75">
        <v>448</v>
      </c>
      <c r="AB614" s="77">
        <f t="shared" si="491"/>
        <v>18.399999999999999</v>
      </c>
      <c r="AC614" s="79"/>
      <c r="AD614" s="79">
        <f t="shared" ref="AD614:AD628" si="533">AB614*AA614</f>
        <v>8243.1999999999989</v>
      </c>
      <c r="AE614" s="81">
        <v>0.27100000000000002</v>
      </c>
      <c r="AF614" s="79">
        <f t="shared" ref="AF614:AF628" si="534">AD614*AE614</f>
        <v>2233.9071999999996</v>
      </c>
      <c r="AG614" s="81">
        <v>0</v>
      </c>
      <c r="AH614" s="79">
        <f t="shared" ref="AH614:AH628" si="535">AD614*AG614</f>
        <v>0</v>
      </c>
      <c r="AI614" s="79">
        <f t="shared" ref="AI614:AI628" si="536">AD614+AF614+AH614</f>
        <v>10477.107199999999</v>
      </c>
      <c r="AJ614" s="79">
        <v>0</v>
      </c>
      <c r="AK614" s="80">
        <v>0.03</v>
      </c>
      <c r="AL614" s="79">
        <f t="shared" ref="AL614:AL628" si="537">(AI614+AJ614)*AK614</f>
        <v>314.31321599999995</v>
      </c>
      <c r="AM614" s="79">
        <f t="shared" ref="AM614:AM628" si="538">AI614+AJ614+AL614</f>
        <v>10791.420415999999</v>
      </c>
      <c r="AN614" s="81">
        <v>0</v>
      </c>
      <c r="AO614" s="79">
        <f t="shared" ref="AO614:AO628" si="539">AM614*AN614</f>
        <v>0</v>
      </c>
      <c r="AP614" s="79">
        <f t="shared" ref="AP614:AP628" si="540">AM614+AO614</f>
        <v>10791.420415999999</v>
      </c>
      <c r="AQ614" s="79">
        <f t="shared" ref="AQ614:AQ628" si="541">MROUND(AP614,100)</f>
        <v>10800</v>
      </c>
      <c r="AR614" s="83"/>
      <c r="AS614" s="75"/>
      <c r="AT614" s="77"/>
      <c r="AU614" s="79"/>
      <c r="AV614" s="77"/>
      <c r="AW614" s="80"/>
      <c r="AX614" s="79"/>
      <c r="AY614" s="81"/>
      <c r="AZ614" s="79"/>
      <c r="BA614" s="79"/>
      <c r="BB614" s="79"/>
      <c r="BC614" s="81"/>
      <c r="BD614" s="79"/>
      <c r="BE614" s="79"/>
      <c r="BF614" s="81"/>
      <c r="BG614" s="79"/>
      <c r="BH614" s="79"/>
      <c r="BI614" s="82"/>
      <c r="BJ614" s="28">
        <f t="shared" si="502"/>
        <v>12960</v>
      </c>
    </row>
    <row r="615" spans="1:62" ht="59.45" customHeight="1" x14ac:dyDescent="0.25">
      <c r="A615" s="103">
        <v>597</v>
      </c>
      <c r="B615" s="104" t="s">
        <v>480</v>
      </c>
      <c r="C615" s="73" t="s">
        <v>60</v>
      </c>
      <c r="D615" s="21" t="s">
        <v>35</v>
      </c>
      <c r="E615" s="74">
        <v>133</v>
      </c>
      <c r="F615" s="75">
        <v>272</v>
      </c>
      <c r="G615" s="76">
        <v>405</v>
      </c>
      <c r="H615" s="74">
        <v>133</v>
      </c>
      <c r="I615" s="77">
        <f t="shared" si="523"/>
        <v>289.78750000000002</v>
      </c>
      <c r="J615" s="77">
        <f t="shared" si="524"/>
        <v>38541.737500000003</v>
      </c>
      <c r="K615" s="78">
        <v>15</v>
      </c>
      <c r="L615" s="79">
        <f t="shared" si="525"/>
        <v>2569.4491666666668</v>
      </c>
      <c r="M615" s="77">
        <v>1355.7133333333331</v>
      </c>
      <c r="N615" s="80">
        <v>0.25</v>
      </c>
      <c r="O615" s="79">
        <f t="shared" si="526"/>
        <v>981.29062499999998</v>
      </c>
      <c r="P615" s="80">
        <v>1.54</v>
      </c>
      <c r="Q615" s="79">
        <f t="shared" si="527"/>
        <v>6044.7502500000001</v>
      </c>
      <c r="R615" s="79">
        <f t="shared" si="528"/>
        <v>10951.203375000001</v>
      </c>
      <c r="S615" s="80">
        <v>0.03</v>
      </c>
      <c r="T615" s="79">
        <f t="shared" si="529"/>
        <v>328.53610125</v>
      </c>
      <c r="U615" s="79">
        <f t="shared" si="530"/>
        <v>11279.739476250001</v>
      </c>
      <c r="V615" s="81">
        <v>0</v>
      </c>
      <c r="W615" s="79">
        <v>0</v>
      </c>
      <c r="X615" s="82">
        <f t="shared" si="531"/>
        <v>11279.739476250001</v>
      </c>
      <c r="Y615" s="82">
        <f t="shared" si="532"/>
        <v>11300</v>
      </c>
      <c r="Z615" s="29">
        <f t="shared" si="501"/>
        <v>13560</v>
      </c>
      <c r="AA615" s="75">
        <v>272</v>
      </c>
      <c r="AB615" s="77">
        <f t="shared" si="491"/>
        <v>18.399999999999999</v>
      </c>
      <c r="AC615" s="79"/>
      <c r="AD615" s="79">
        <f t="shared" si="533"/>
        <v>5004.7999999999993</v>
      </c>
      <c r="AE615" s="81">
        <v>0.27100000000000002</v>
      </c>
      <c r="AF615" s="79">
        <f t="shared" si="534"/>
        <v>1356.3008</v>
      </c>
      <c r="AG615" s="81">
        <v>0</v>
      </c>
      <c r="AH615" s="79">
        <f t="shared" si="535"/>
        <v>0</v>
      </c>
      <c r="AI615" s="79">
        <f t="shared" si="536"/>
        <v>6361.1007999999993</v>
      </c>
      <c r="AJ615" s="79">
        <v>0</v>
      </c>
      <c r="AK615" s="80">
        <v>0.03</v>
      </c>
      <c r="AL615" s="79">
        <f t="shared" si="537"/>
        <v>190.83302399999997</v>
      </c>
      <c r="AM615" s="79">
        <f t="shared" si="538"/>
        <v>6551.9338239999988</v>
      </c>
      <c r="AN615" s="81">
        <v>0</v>
      </c>
      <c r="AO615" s="79">
        <f t="shared" si="539"/>
        <v>0</v>
      </c>
      <c r="AP615" s="79">
        <f t="shared" si="540"/>
        <v>6551.9338239999988</v>
      </c>
      <c r="AQ615" s="79">
        <f t="shared" si="541"/>
        <v>6600</v>
      </c>
      <c r="AR615" s="83"/>
      <c r="AS615" s="75"/>
      <c r="AT615" s="77"/>
      <c r="AU615" s="79"/>
      <c r="AV615" s="77"/>
      <c r="AW615" s="80"/>
      <c r="AX615" s="79"/>
      <c r="AY615" s="81"/>
      <c r="AZ615" s="79"/>
      <c r="BA615" s="79"/>
      <c r="BB615" s="79"/>
      <c r="BC615" s="81"/>
      <c r="BD615" s="79"/>
      <c r="BE615" s="79"/>
      <c r="BF615" s="81"/>
      <c r="BG615" s="79"/>
      <c r="BH615" s="79"/>
      <c r="BI615" s="82"/>
      <c r="BJ615" s="28">
        <f t="shared" si="502"/>
        <v>7920</v>
      </c>
    </row>
    <row r="616" spans="1:62" ht="59.45" customHeight="1" x14ac:dyDescent="0.25">
      <c r="A616" s="103">
        <v>598</v>
      </c>
      <c r="B616" s="104" t="s">
        <v>480</v>
      </c>
      <c r="C616" s="73" t="s">
        <v>61</v>
      </c>
      <c r="D616" s="21" t="s">
        <v>36</v>
      </c>
      <c r="E616" s="74">
        <v>72</v>
      </c>
      <c r="F616" s="75">
        <v>232</v>
      </c>
      <c r="G616" s="76">
        <v>304</v>
      </c>
      <c r="H616" s="74">
        <v>72</v>
      </c>
      <c r="I616" s="77">
        <f t="shared" si="523"/>
        <v>289.78750000000002</v>
      </c>
      <c r="J616" s="77">
        <f t="shared" si="524"/>
        <v>20864.7</v>
      </c>
      <c r="K616" s="78">
        <v>15</v>
      </c>
      <c r="L616" s="79">
        <f t="shared" si="525"/>
        <v>1390.98</v>
      </c>
      <c r="M616" s="77">
        <v>1355.7133333333331</v>
      </c>
      <c r="N616" s="80">
        <v>0.25</v>
      </c>
      <c r="O616" s="79">
        <f t="shared" si="526"/>
        <v>686.67333333333329</v>
      </c>
      <c r="P616" s="80">
        <v>1.54</v>
      </c>
      <c r="Q616" s="79">
        <f t="shared" si="527"/>
        <v>4229.9077333333335</v>
      </c>
      <c r="R616" s="79">
        <f t="shared" si="528"/>
        <v>7663.2744000000002</v>
      </c>
      <c r="S616" s="80">
        <v>0.03</v>
      </c>
      <c r="T616" s="79">
        <f t="shared" si="529"/>
        <v>229.89823200000001</v>
      </c>
      <c r="U616" s="79">
        <f t="shared" si="530"/>
        <v>7893.1726319999998</v>
      </c>
      <c r="V616" s="81">
        <v>0</v>
      </c>
      <c r="W616" s="79">
        <v>0</v>
      </c>
      <c r="X616" s="82">
        <f t="shared" si="531"/>
        <v>7893.1726319999998</v>
      </c>
      <c r="Y616" s="82">
        <f t="shared" si="532"/>
        <v>7900</v>
      </c>
      <c r="Z616" s="29">
        <f t="shared" si="501"/>
        <v>9480</v>
      </c>
      <c r="AA616" s="75">
        <v>232</v>
      </c>
      <c r="AB616" s="77">
        <f t="shared" si="491"/>
        <v>18.399999999999999</v>
      </c>
      <c r="AC616" s="79"/>
      <c r="AD616" s="79">
        <f t="shared" si="533"/>
        <v>4268.7999999999993</v>
      </c>
      <c r="AE616" s="81">
        <v>0.27100000000000002</v>
      </c>
      <c r="AF616" s="79">
        <f t="shared" si="534"/>
        <v>1156.8447999999999</v>
      </c>
      <c r="AG616" s="81">
        <v>0</v>
      </c>
      <c r="AH616" s="79">
        <f t="shared" si="535"/>
        <v>0</v>
      </c>
      <c r="AI616" s="79">
        <f t="shared" si="536"/>
        <v>5425.6447999999991</v>
      </c>
      <c r="AJ616" s="79">
        <v>0</v>
      </c>
      <c r="AK616" s="80">
        <v>0.03</v>
      </c>
      <c r="AL616" s="79">
        <f t="shared" si="537"/>
        <v>162.76934399999996</v>
      </c>
      <c r="AM616" s="79">
        <f t="shared" si="538"/>
        <v>5588.4141439999994</v>
      </c>
      <c r="AN616" s="81">
        <v>0</v>
      </c>
      <c r="AO616" s="79">
        <f t="shared" si="539"/>
        <v>0</v>
      </c>
      <c r="AP616" s="79">
        <f t="shared" si="540"/>
        <v>5588.4141439999994</v>
      </c>
      <c r="AQ616" s="79">
        <f t="shared" si="541"/>
        <v>5600</v>
      </c>
      <c r="AR616" s="83"/>
      <c r="AS616" s="75"/>
      <c r="AT616" s="77"/>
      <c r="AU616" s="79"/>
      <c r="AV616" s="77"/>
      <c r="AW616" s="80"/>
      <c r="AX616" s="79"/>
      <c r="AY616" s="81"/>
      <c r="AZ616" s="79"/>
      <c r="BA616" s="79"/>
      <c r="BB616" s="79"/>
      <c r="BC616" s="81"/>
      <c r="BD616" s="79"/>
      <c r="BE616" s="79"/>
      <c r="BF616" s="81"/>
      <c r="BG616" s="79"/>
      <c r="BH616" s="79"/>
      <c r="BI616" s="82"/>
      <c r="BJ616" s="28">
        <f t="shared" si="502"/>
        <v>6720</v>
      </c>
    </row>
    <row r="617" spans="1:62" ht="59.45" customHeight="1" x14ac:dyDescent="0.25">
      <c r="A617" s="103">
        <v>599</v>
      </c>
      <c r="B617" s="104" t="s">
        <v>484</v>
      </c>
      <c r="C617" s="73" t="s">
        <v>183</v>
      </c>
      <c r="D617" s="21" t="s">
        <v>88</v>
      </c>
      <c r="E617" s="74">
        <v>24</v>
      </c>
      <c r="F617" s="75">
        <v>0</v>
      </c>
      <c r="G617" s="76">
        <v>24</v>
      </c>
      <c r="H617" s="74">
        <v>24</v>
      </c>
      <c r="I617" s="77">
        <f t="shared" si="523"/>
        <v>289.78750000000002</v>
      </c>
      <c r="J617" s="77">
        <f t="shared" si="524"/>
        <v>6954.9000000000005</v>
      </c>
      <c r="K617" s="78">
        <v>15</v>
      </c>
      <c r="L617" s="79">
        <f t="shared" si="525"/>
        <v>463.66</v>
      </c>
      <c r="M617" s="77">
        <v>1355.7133333333331</v>
      </c>
      <c r="N617" s="80">
        <v>0.25</v>
      </c>
      <c r="O617" s="79">
        <f t="shared" si="526"/>
        <v>454.84333333333331</v>
      </c>
      <c r="P617" s="80">
        <v>1.54</v>
      </c>
      <c r="Q617" s="79">
        <f t="shared" si="527"/>
        <v>2801.8349333333331</v>
      </c>
      <c r="R617" s="79">
        <f t="shared" si="528"/>
        <v>5076.0515999999998</v>
      </c>
      <c r="S617" s="80">
        <v>0.03</v>
      </c>
      <c r="T617" s="79">
        <f t="shared" si="529"/>
        <v>152.28154799999999</v>
      </c>
      <c r="U617" s="79">
        <f t="shared" si="530"/>
        <v>5228.3331479999997</v>
      </c>
      <c r="V617" s="81">
        <v>0</v>
      </c>
      <c r="W617" s="79">
        <v>0</v>
      </c>
      <c r="X617" s="82">
        <f t="shared" si="531"/>
        <v>5228.3331479999997</v>
      </c>
      <c r="Y617" s="82">
        <f t="shared" si="532"/>
        <v>5200</v>
      </c>
      <c r="Z617" s="29">
        <f t="shared" si="501"/>
        <v>6240</v>
      </c>
      <c r="AA617" s="75">
        <v>0</v>
      </c>
      <c r="AB617" s="77">
        <f t="shared" si="491"/>
        <v>18.399999999999999</v>
      </c>
      <c r="AC617" s="79"/>
      <c r="AD617" s="79">
        <f t="shared" si="533"/>
        <v>0</v>
      </c>
      <c r="AE617" s="81">
        <v>0.27100000000000002</v>
      </c>
      <c r="AF617" s="79">
        <f t="shared" si="534"/>
        <v>0</v>
      </c>
      <c r="AG617" s="81">
        <v>0</v>
      </c>
      <c r="AH617" s="79">
        <f t="shared" si="535"/>
        <v>0</v>
      </c>
      <c r="AI617" s="79">
        <f t="shared" si="536"/>
        <v>0</v>
      </c>
      <c r="AJ617" s="79">
        <v>0</v>
      </c>
      <c r="AK617" s="80">
        <v>0.03</v>
      </c>
      <c r="AL617" s="79">
        <f t="shared" si="537"/>
        <v>0</v>
      </c>
      <c r="AM617" s="79">
        <f t="shared" si="538"/>
        <v>0</v>
      </c>
      <c r="AN617" s="81">
        <v>0</v>
      </c>
      <c r="AO617" s="79">
        <f t="shared" si="539"/>
        <v>0</v>
      </c>
      <c r="AP617" s="79">
        <f t="shared" si="540"/>
        <v>0</v>
      </c>
      <c r="AQ617" s="79">
        <f t="shared" si="541"/>
        <v>0</v>
      </c>
      <c r="AR617" s="83"/>
      <c r="AS617" s="75"/>
      <c r="AT617" s="77"/>
      <c r="AU617" s="79"/>
      <c r="AV617" s="77"/>
      <c r="AW617" s="80"/>
      <c r="AX617" s="79"/>
      <c r="AY617" s="81"/>
      <c r="AZ617" s="79"/>
      <c r="BA617" s="79"/>
      <c r="BB617" s="79"/>
      <c r="BC617" s="81"/>
      <c r="BD617" s="79"/>
      <c r="BE617" s="79"/>
      <c r="BF617" s="81"/>
      <c r="BG617" s="79"/>
      <c r="BH617" s="79"/>
      <c r="BI617" s="82"/>
      <c r="BJ617" s="28">
        <f t="shared" si="502"/>
        <v>0</v>
      </c>
    </row>
    <row r="618" spans="1:62" ht="51.6" customHeight="1" x14ac:dyDescent="0.25">
      <c r="A618" s="103">
        <v>600</v>
      </c>
      <c r="B618" s="104" t="s">
        <v>483</v>
      </c>
      <c r="C618" s="73" t="s">
        <v>58</v>
      </c>
      <c r="D618" s="21" t="s">
        <v>88</v>
      </c>
      <c r="E618" s="74">
        <v>82</v>
      </c>
      <c r="F618" s="75">
        <v>72</v>
      </c>
      <c r="G618" s="76">
        <f t="shared" ref="G618" si="542">E618+F618</f>
        <v>154</v>
      </c>
      <c r="H618" s="74">
        <v>82</v>
      </c>
      <c r="I618" s="77">
        <f t="shared" si="523"/>
        <v>289.78750000000002</v>
      </c>
      <c r="J618" s="77">
        <f t="shared" si="524"/>
        <v>23762.575000000001</v>
      </c>
      <c r="K618" s="78">
        <v>15</v>
      </c>
      <c r="L618" s="79">
        <f t="shared" si="525"/>
        <v>1584.1716666666666</v>
      </c>
      <c r="M618" s="77">
        <v>1355.7133333333331</v>
      </c>
      <c r="N618" s="80">
        <v>0.25</v>
      </c>
      <c r="O618" s="79">
        <f t="shared" si="526"/>
        <v>734.97124999999994</v>
      </c>
      <c r="P618" s="80">
        <v>1.54</v>
      </c>
      <c r="Q618" s="79">
        <f t="shared" si="527"/>
        <v>4527.4228999999996</v>
      </c>
      <c r="R618" s="79">
        <f t="shared" si="528"/>
        <v>8202.2791499999985</v>
      </c>
      <c r="S618" s="80">
        <v>0.03</v>
      </c>
      <c r="T618" s="79">
        <f t="shared" si="529"/>
        <v>246.06837449999995</v>
      </c>
      <c r="U618" s="79">
        <f t="shared" si="530"/>
        <v>8448.3475244999991</v>
      </c>
      <c r="V618" s="81">
        <v>0</v>
      </c>
      <c r="W618" s="79">
        <v>0</v>
      </c>
      <c r="X618" s="82">
        <f t="shared" si="531"/>
        <v>8448.3475244999991</v>
      </c>
      <c r="Y618" s="82">
        <f t="shared" si="532"/>
        <v>8400</v>
      </c>
      <c r="Z618" s="29">
        <f t="shared" si="501"/>
        <v>10080</v>
      </c>
      <c r="AA618" s="75">
        <v>72</v>
      </c>
      <c r="AB618" s="77">
        <f t="shared" si="491"/>
        <v>18.399999999999999</v>
      </c>
      <c r="AC618" s="79"/>
      <c r="AD618" s="79">
        <f t="shared" si="533"/>
        <v>1324.8</v>
      </c>
      <c r="AE618" s="81">
        <v>0.27100000000000002</v>
      </c>
      <c r="AF618" s="79">
        <f t="shared" si="534"/>
        <v>359.02080000000001</v>
      </c>
      <c r="AG618" s="81">
        <v>0</v>
      </c>
      <c r="AH618" s="79">
        <f t="shared" si="535"/>
        <v>0</v>
      </c>
      <c r="AI618" s="79">
        <f t="shared" si="536"/>
        <v>1683.8208</v>
      </c>
      <c r="AJ618" s="79">
        <v>0</v>
      </c>
      <c r="AK618" s="80">
        <v>0.03</v>
      </c>
      <c r="AL618" s="79">
        <f t="shared" si="537"/>
        <v>50.514623999999998</v>
      </c>
      <c r="AM618" s="79">
        <f t="shared" si="538"/>
        <v>1734.3354239999999</v>
      </c>
      <c r="AN618" s="81">
        <v>0</v>
      </c>
      <c r="AO618" s="79">
        <f t="shared" si="539"/>
        <v>0</v>
      </c>
      <c r="AP618" s="79">
        <f t="shared" si="540"/>
        <v>1734.3354239999999</v>
      </c>
      <c r="AQ618" s="79">
        <f t="shared" si="541"/>
        <v>1700</v>
      </c>
      <c r="AR618" s="83"/>
      <c r="AS618" s="75"/>
      <c r="AT618" s="77"/>
      <c r="AU618" s="79"/>
      <c r="AV618" s="77"/>
      <c r="AW618" s="80"/>
      <c r="AX618" s="79"/>
      <c r="AY618" s="81"/>
      <c r="AZ618" s="79"/>
      <c r="BA618" s="79"/>
      <c r="BB618" s="79"/>
      <c r="BC618" s="81"/>
      <c r="BD618" s="79"/>
      <c r="BE618" s="79"/>
      <c r="BF618" s="81"/>
      <c r="BG618" s="79"/>
      <c r="BH618" s="79"/>
      <c r="BI618" s="82"/>
      <c r="BJ618" s="28">
        <f t="shared" si="502"/>
        <v>2040</v>
      </c>
    </row>
    <row r="619" spans="1:62" ht="56.45" customHeight="1" x14ac:dyDescent="0.25">
      <c r="A619" s="103">
        <v>601</v>
      </c>
      <c r="B619" s="104" t="s">
        <v>481</v>
      </c>
      <c r="C619" s="73" t="s">
        <v>58</v>
      </c>
      <c r="D619" s="21" t="s">
        <v>36</v>
      </c>
      <c r="E619" s="74">
        <v>190</v>
      </c>
      <c r="F619" s="75">
        <v>80</v>
      </c>
      <c r="G619" s="76">
        <v>270</v>
      </c>
      <c r="H619" s="74">
        <v>190</v>
      </c>
      <c r="I619" s="77">
        <f t="shared" si="523"/>
        <v>289.78750000000002</v>
      </c>
      <c r="J619" s="77">
        <f t="shared" si="524"/>
        <v>55059.625000000007</v>
      </c>
      <c r="K619" s="78">
        <v>15</v>
      </c>
      <c r="L619" s="79">
        <f t="shared" si="525"/>
        <v>3670.6416666666673</v>
      </c>
      <c r="M619" s="77">
        <v>1355.7133333333331</v>
      </c>
      <c r="N619" s="80">
        <v>0.25</v>
      </c>
      <c r="O619" s="79">
        <f t="shared" si="526"/>
        <v>1256.5887500000001</v>
      </c>
      <c r="P619" s="80">
        <v>1.54</v>
      </c>
      <c r="Q619" s="79">
        <f t="shared" si="527"/>
        <v>7740.5867000000007</v>
      </c>
      <c r="R619" s="79">
        <f t="shared" si="528"/>
        <v>14023.530450000002</v>
      </c>
      <c r="S619" s="80">
        <v>0.03</v>
      </c>
      <c r="T619" s="79">
        <f t="shared" si="529"/>
        <v>420.70591350000007</v>
      </c>
      <c r="U619" s="79">
        <f t="shared" si="530"/>
        <v>14444.236363500002</v>
      </c>
      <c r="V619" s="81">
        <v>0</v>
      </c>
      <c r="W619" s="79">
        <v>0</v>
      </c>
      <c r="X619" s="82">
        <f t="shared" si="531"/>
        <v>14444.236363500002</v>
      </c>
      <c r="Y619" s="82">
        <f t="shared" si="532"/>
        <v>14400</v>
      </c>
      <c r="Z619" s="29">
        <f t="shared" si="501"/>
        <v>17280</v>
      </c>
      <c r="AA619" s="75">
        <v>80</v>
      </c>
      <c r="AB619" s="77">
        <f t="shared" si="491"/>
        <v>18.399999999999999</v>
      </c>
      <c r="AC619" s="79"/>
      <c r="AD619" s="79">
        <f t="shared" si="533"/>
        <v>1472</v>
      </c>
      <c r="AE619" s="81">
        <v>0.27100000000000002</v>
      </c>
      <c r="AF619" s="79">
        <f t="shared" si="534"/>
        <v>398.91200000000003</v>
      </c>
      <c r="AG619" s="81">
        <v>0</v>
      </c>
      <c r="AH619" s="79">
        <f t="shared" si="535"/>
        <v>0</v>
      </c>
      <c r="AI619" s="79">
        <f t="shared" si="536"/>
        <v>1870.912</v>
      </c>
      <c r="AJ619" s="79">
        <v>0</v>
      </c>
      <c r="AK619" s="80">
        <v>0.03</v>
      </c>
      <c r="AL619" s="79">
        <f t="shared" si="537"/>
        <v>56.127359999999996</v>
      </c>
      <c r="AM619" s="79">
        <f t="shared" si="538"/>
        <v>1927.03936</v>
      </c>
      <c r="AN619" s="81">
        <v>0</v>
      </c>
      <c r="AO619" s="79">
        <f t="shared" si="539"/>
        <v>0</v>
      </c>
      <c r="AP619" s="79">
        <f t="shared" si="540"/>
        <v>1927.03936</v>
      </c>
      <c r="AQ619" s="79">
        <f t="shared" si="541"/>
        <v>1900</v>
      </c>
      <c r="AR619" s="83"/>
      <c r="AS619" s="75"/>
      <c r="AT619" s="77"/>
      <c r="AU619" s="79"/>
      <c r="AV619" s="77"/>
      <c r="AW619" s="80"/>
      <c r="AX619" s="79"/>
      <c r="AY619" s="81"/>
      <c r="AZ619" s="79"/>
      <c r="BA619" s="79"/>
      <c r="BB619" s="79"/>
      <c r="BC619" s="81"/>
      <c r="BD619" s="79"/>
      <c r="BE619" s="79"/>
      <c r="BF619" s="81"/>
      <c r="BG619" s="79"/>
      <c r="BH619" s="79"/>
      <c r="BI619" s="82"/>
      <c r="BJ619" s="28">
        <f t="shared" si="502"/>
        <v>2280</v>
      </c>
    </row>
    <row r="620" spans="1:62" ht="56.45" customHeight="1" x14ac:dyDescent="0.25">
      <c r="A620" s="103">
        <v>602</v>
      </c>
      <c r="B620" s="104" t="s">
        <v>481</v>
      </c>
      <c r="C620" s="73" t="s">
        <v>60</v>
      </c>
      <c r="D620" s="21" t="s">
        <v>36</v>
      </c>
      <c r="E620" s="74">
        <v>84</v>
      </c>
      <c r="F620" s="75">
        <v>48</v>
      </c>
      <c r="G620" s="76">
        <v>132</v>
      </c>
      <c r="H620" s="74">
        <v>84</v>
      </c>
      <c r="I620" s="77">
        <f t="shared" si="523"/>
        <v>289.78750000000002</v>
      </c>
      <c r="J620" s="77">
        <f t="shared" si="524"/>
        <v>24342.15</v>
      </c>
      <c r="K620" s="78">
        <v>15</v>
      </c>
      <c r="L620" s="79">
        <f t="shared" si="525"/>
        <v>1622.8100000000002</v>
      </c>
      <c r="M620" s="77">
        <v>1355.7133333333331</v>
      </c>
      <c r="N620" s="80">
        <v>0.25</v>
      </c>
      <c r="O620" s="79">
        <f t="shared" si="526"/>
        <v>744.63083333333338</v>
      </c>
      <c r="P620" s="80">
        <v>1.54</v>
      </c>
      <c r="Q620" s="79">
        <f t="shared" si="527"/>
        <v>4586.9259333333339</v>
      </c>
      <c r="R620" s="79">
        <f t="shared" si="528"/>
        <v>8310.080100000001</v>
      </c>
      <c r="S620" s="80">
        <v>0.03</v>
      </c>
      <c r="T620" s="79">
        <f t="shared" si="529"/>
        <v>249.30240300000003</v>
      </c>
      <c r="U620" s="79">
        <f t="shared" si="530"/>
        <v>8559.3825030000007</v>
      </c>
      <c r="V620" s="81">
        <v>0</v>
      </c>
      <c r="W620" s="79">
        <v>0</v>
      </c>
      <c r="X620" s="82">
        <f t="shared" si="531"/>
        <v>8559.3825030000007</v>
      </c>
      <c r="Y620" s="82">
        <f t="shared" si="532"/>
        <v>8600</v>
      </c>
      <c r="Z620" s="29">
        <f t="shared" si="501"/>
        <v>10320</v>
      </c>
      <c r="AA620" s="75">
        <v>48</v>
      </c>
      <c r="AB620" s="77">
        <f t="shared" si="491"/>
        <v>18.399999999999999</v>
      </c>
      <c r="AC620" s="79"/>
      <c r="AD620" s="79">
        <f t="shared" si="533"/>
        <v>883.19999999999993</v>
      </c>
      <c r="AE620" s="81">
        <v>0.27100000000000002</v>
      </c>
      <c r="AF620" s="79">
        <f t="shared" si="534"/>
        <v>239.34719999999999</v>
      </c>
      <c r="AG620" s="81">
        <v>0</v>
      </c>
      <c r="AH620" s="79">
        <f t="shared" si="535"/>
        <v>0</v>
      </c>
      <c r="AI620" s="79">
        <f t="shared" si="536"/>
        <v>1122.5472</v>
      </c>
      <c r="AJ620" s="79">
        <v>0</v>
      </c>
      <c r="AK620" s="80">
        <v>0.03</v>
      </c>
      <c r="AL620" s="79">
        <f t="shared" si="537"/>
        <v>33.676415999999996</v>
      </c>
      <c r="AM620" s="79">
        <f t="shared" si="538"/>
        <v>1156.223616</v>
      </c>
      <c r="AN620" s="81">
        <v>0</v>
      </c>
      <c r="AO620" s="79">
        <f t="shared" si="539"/>
        <v>0</v>
      </c>
      <c r="AP620" s="79">
        <f t="shared" si="540"/>
        <v>1156.223616</v>
      </c>
      <c r="AQ620" s="79">
        <f t="shared" si="541"/>
        <v>1200</v>
      </c>
      <c r="AR620" s="83"/>
      <c r="AS620" s="75"/>
      <c r="AT620" s="77"/>
      <c r="AU620" s="79"/>
      <c r="AV620" s="77"/>
      <c r="AW620" s="80"/>
      <c r="AX620" s="79"/>
      <c r="AY620" s="81"/>
      <c r="AZ620" s="79"/>
      <c r="BA620" s="79"/>
      <c r="BB620" s="79"/>
      <c r="BC620" s="81"/>
      <c r="BD620" s="79"/>
      <c r="BE620" s="79"/>
      <c r="BF620" s="81"/>
      <c r="BG620" s="79"/>
      <c r="BH620" s="79"/>
      <c r="BI620" s="82"/>
      <c r="BJ620" s="28">
        <f t="shared" si="502"/>
        <v>1440</v>
      </c>
    </row>
    <row r="621" spans="1:62" ht="44.45" customHeight="1" x14ac:dyDescent="0.25">
      <c r="A621" s="103">
        <v>603</v>
      </c>
      <c r="B621" s="104" t="s">
        <v>482</v>
      </c>
      <c r="C621" s="73" t="s">
        <v>58</v>
      </c>
      <c r="D621" s="21" t="s">
        <v>35</v>
      </c>
      <c r="E621" s="74">
        <v>147</v>
      </c>
      <c r="F621" s="75">
        <v>312</v>
      </c>
      <c r="G621" s="76">
        <v>459</v>
      </c>
      <c r="H621" s="74">
        <v>147</v>
      </c>
      <c r="I621" s="77">
        <f t="shared" si="523"/>
        <v>289.78750000000002</v>
      </c>
      <c r="J621" s="77">
        <f t="shared" si="524"/>
        <v>42598.762500000004</v>
      </c>
      <c r="K621" s="78">
        <v>15</v>
      </c>
      <c r="L621" s="79">
        <f t="shared" si="525"/>
        <v>2839.9175000000005</v>
      </c>
      <c r="M621" s="77">
        <v>1355.7133333333331</v>
      </c>
      <c r="N621" s="80">
        <v>0.25</v>
      </c>
      <c r="O621" s="79">
        <f t="shared" si="526"/>
        <v>1048.9077083333334</v>
      </c>
      <c r="P621" s="80">
        <v>1.54</v>
      </c>
      <c r="Q621" s="79">
        <f t="shared" si="527"/>
        <v>6461.2714833333339</v>
      </c>
      <c r="R621" s="79">
        <f t="shared" si="528"/>
        <v>11705.810025000001</v>
      </c>
      <c r="S621" s="80">
        <v>0.03</v>
      </c>
      <c r="T621" s="79">
        <f t="shared" si="529"/>
        <v>351.17430074999999</v>
      </c>
      <c r="U621" s="79">
        <f t="shared" si="530"/>
        <v>12056.984325750002</v>
      </c>
      <c r="V621" s="81">
        <v>0</v>
      </c>
      <c r="W621" s="79">
        <v>0</v>
      </c>
      <c r="X621" s="82">
        <f t="shared" si="531"/>
        <v>12056.984325750002</v>
      </c>
      <c r="Y621" s="82">
        <f t="shared" si="532"/>
        <v>12100</v>
      </c>
      <c r="Z621" s="29">
        <f t="shared" si="501"/>
        <v>14520</v>
      </c>
      <c r="AA621" s="75">
        <v>312</v>
      </c>
      <c r="AB621" s="77">
        <f t="shared" si="491"/>
        <v>18.399999999999999</v>
      </c>
      <c r="AC621" s="79"/>
      <c r="AD621" s="79">
        <f t="shared" si="533"/>
        <v>5740.7999999999993</v>
      </c>
      <c r="AE621" s="81">
        <v>0.27100000000000002</v>
      </c>
      <c r="AF621" s="79">
        <f t="shared" si="534"/>
        <v>1555.7567999999999</v>
      </c>
      <c r="AG621" s="81">
        <v>0</v>
      </c>
      <c r="AH621" s="79">
        <f t="shared" si="535"/>
        <v>0</v>
      </c>
      <c r="AI621" s="79">
        <f t="shared" si="536"/>
        <v>7296.5567999999994</v>
      </c>
      <c r="AJ621" s="79">
        <v>0</v>
      </c>
      <c r="AK621" s="80">
        <v>0.03</v>
      </c>
      <c r="AL621" s="79">
        <f t="shared" si="537"/>
        <v>218.89670399999997</v>
      </c>
      <c r="AM621" s="79">
        <f t="shared" si="538"/>
        <v>7515.4535039999992</v>
      </c>
      <c r="AN621" s="81">
        <v>0</v>
      </c>
      <c r="AO621" s="79">
        <f t="shared" si="539"/>
        <v>0</v>
      </c>
      <c r="AP621" s="79">
        <f t="shared" si="540"/>
        <v>7515.4535039999992</v>
      </c>
      <c r="AQ621" s="79">
        <f t="shared" si="541"/>
        <v>7500</v>
      </c>
      <c r="AR621" s="83"/>
      <c r="AS621" s="75"/>
      <c r="AT621" s="77"/>
      <c r="AU621" s="79"/>
      <c r="AV621" s="77"/>
      <c r="AW621" s="80"/>
      <c r="AX621" s="79"/>
      <c r="AY621" s="81"/>
      <c r="AZ621" s="79"/>
      <c r="BA621" s="79"/>
      <c r="BB621" s="79"/>
      <c r="BC621" s="81"/>
      <c r="BD621" s="79"/>
      <c r="BE621" s="79"/>
      <c r="BF621" s="81"/>
      <c r="BG621" s="79"/>
      <c r="BH621" s="79"/>
      <c r="BI621" s="82"/>
      <c r="BJ621" s="28">
        <f t="shared" si="502"/>
        <v>9000</v>
      </c>
    </row>
    <row r="622" spans="1:62" ht="44.45" customHeight="1" x14ac:dyDescent="0.25">
      <c r="A622" s="103">
        <v>604</v>
      </c>
      <c r="B622" s="104" t="s">
        <v>482</v>
      </c>
      <c r="C622" s="73" t="s">
        <v>60</v>
      </c>
      <c r="D622" s="21" t="s">
        <v>35</v>
      </c>
      <c r="E622" s="74">
        <v>119</v>
      </c>
      <c r="F622" s="75">
        <v>200</v>
      </c>
      <c r="G622" s="76">
        <v>319</v>
      </c>
      <c r="H622" s="74">
        <v>119</v>
      </c>
      <c r="I622" s="77">
        <f t="shared" si="523"/>
        <v>289.78750000000002</v>
      </c>
      <c r="J622" s="77">
        <f t="shared" si="524"/>
        <v>34484.712500000001</v>
      </c>
      <c r="K622" s="78">
        <v>15</v>
      </c>
      <c r="L622" s="79">
        <f t="shared" si="525"/>
        <v>2298.9808333333335</v>
      </c>
      <c r="M622" s="77">
        <v>1355.7133333333331</v>
      </c>
      <c r="N622" s="80">
        <v>0.25</v>
      </c>
      <c r="O622" s="79">
        <f t="shared" si="526"/>
        <v>913.67354166666667</v>
      </c>
      <c r="P622" s="80">
        <v>1.54</v>
      </c>
      <c r="Q622" s="79">
        <f t="shared" si="527"/>
        <v>5628.2290166666671</v>
      </c>
      <c r="R622" s="79">
        <f t="shared" si="528"/>
        <v>10196.596724999999</v>
      </c>
      <c r="S622" s="80">
        <v>0.03</v>
      </c>
      <c r="T622" s="79">
        <f t="shared" si="529"/>
        <v>305.89790174999996</v>
      </c>
      <c r="U622" s="79">
        <f t="shared" si="530"/>
        <v>10502.49462675</v>
      </c>
      <c r="V622" s="81">
        <v>0</v>
      </c>
      <c r="W622" s="79">
        <v>0</v>
      </c>
      <c r="X622" s="82">
        <f t="shared" si="531"/>
        <v>10502.49462675</v>
      </c>
      <c r="Y622" s="82">
        <f t="shared" si="532"/>
        <v>10500</v>
      </c>
      <c r="Z622" s="29">
        <f t="shared" si="501"/>
        <v>12600</v>
      </c>
      <c r="AA622" s="75">
        <v>200</v>
      </c>
      <c r="AB622" s="77">
        <f t="shared" si="491"/>
        <v>18.399999999999999</v>
      </c>
      <c r="AC622" s="79"/>
      <c r="AD622" s="79">
        <f t="shared" si="533"/>
        <v>3679.9999999999995</v>
      </c>
      <c r="AE622" s="81">
        <v>0.27100000000000002</v>
      </c>
      <c r="AF622" s="79">
        <f t="shared" si="534"/>
        <v>997.28</v>
      </c>
      <c r="AG622" s="81">
        <v>0</v>
      </c>
      <c r="AH622" s="79">
        <f t="shared" si="535"/>
        <v>0</v>
      </c>
      <c r="AI622" s="79">
        <f t="shared" si="536"/>
        <v>4677.28</v>
      </c>
      <c r="AJ622" s="79">
        <v>0</v>
      </c>
      <c r="AK622" s="80">
        <v>0.03</v>
      </c>
      <c r="AL622" s="79">
        <f t="shared" si="537"/>
        <v>140.3184</v>
      </c>
      <c r="AM622" s="79">
        <f t="shared" si="538"/>
        <v>4817.5983999999999</v>
      </c>
      <c r="AN622" s="81">
        <v>0</v>
      </c>
      <c r="AO622" s="79">
        <f t="shared" si="539"/>
        <v>0</v>
      </c>
      <c r="AP622" s="79">
        <f t="shared" si="540"/>
        <v>4817.5983999999999</v>
      </c>
      <c r="AQ622" s="79">
        <f t="shared" si="541"/>
        <v>4800</v>
      </c>
      <c r="AR622" s="83"/>
      <c r="AS622" s="75"/>
      <c r="AT622" s="77"/>
      <c r="AU622" s="79"/>
      <c r="AV622" s="77"/>
      <c r="AW622" s="80"/>
      <c r="AX622" s="79"/>
      <c r="AY622" s="81"/>
      <c r="AZ622" s="79"/>
      <c r="BA622" s="79"/>
      <c r="BB622" s="79"/>
      <c r="BC622" s="81"/>
      <c r="BD622" s="79"/>
      <c r="BE622" s="79"/>
      <c r="BF622" s="81"/>
      <c r="BG622" s="79"/>
      <c r="BH622" s="79"/>
      <c r="BI622" s="82"/>
      <c r="BJ622" s="28">
        <f t="shared" si="502"/>
        <v>5760</v>
      </c>
    </row>
    <row r="623" spans="1:62" ht="44.45" customHeight="1" x14ac:dyDescent="0.25">
      <c r="A623" s="103">
        <v>605</v>
      </c>
      <c r="B623" s="104" t="s">
        <v>482</v>
      </c>
      <c r="C623" s="73" t="s">
        <v>61</v>
      </c>
      <c r="D623" s="21" t="s">
        <v>36</v>
      </c>
      <c r="E623" s="74">
        <v>114</v>
      </c>
      <c r="F623" s="75">
        <v>192</v>
      </c>
      <c r="G623" s="76">
        <v>306</v>
      </c>
      <c r="H623" s="74">
        <v>114</v>
      </c>
      <c r="I623" s="77">
        <f t="shared" si="523"/>
        <v>289.78750000000002</v>
      </c>
      <c r="J623" s="77">
        <f t="shared" si="524"/>
        <v>33035.775000000001</v>
      </c>
      <c r="K623" s="78">
        <v>15</v>
      </c>
      <c r="L623" s="79">
        <f t="shared" si="525"/>
        <v>2202.3850000000002</v>
      </c>
      <c r="M623" s="77">
        <v>1355.7133333333331</v>
      </c>
      <c r="N623" s="80">
        <v>0.25</v>
      </c>
      <c r="O623" s="79">
        <f t="shared" si="526"/>
        <v>889.52458333333334</v>
      </c>
      <c r="P623" s="80">
        <v>1.54</v>
      </c>
      <c r="Q623" s="79">
        <f t="shared" si="527"/>
        <v>5479.4714333333332</v>
      </c>
      <c r="R623" s="79">
        <f t="shared" si="528"/>
        <v>9927.0943499999994</v>
      </c>
      <c r="S623" s="80">
        <v>0.03</v>
      </c>
      <c r="T623" s="79">
        <f t="shared" si="529"/>
        <v>297.81283049999996</v>
      </c>
      <c r="U623" s="79">
        <f t="shared" si="530"/>
        <v>10224.907180499999</v>
      </c>
      <c r="V623" s="81">
        <v>0</v>
      </c>
      <c r="W623" s="79">
        <v>0</v>
      </c>
      <c r="X623" s="82">
        <f t="shared" si="531"/>
        <v>10224.907180499999</v>
      </c>
      <c r="Y623" s="82">
        <f t="shared" si="532"/>
        <v>10200</v>
      </c>
      <c r="Z623" s="29">
        <f t="shared" si="501"/>
        <v>12240</v>
      </c>
      <c r="AA623" s="75">
        <v>192</v>
      </c>
      <c r="AB623" s="77">
        <f t="shared" si="491"/>
        <v>18.399999999999999</v>
      </c>
      <c r="AC623" s="79"/>
      <c r="AD623" s="79">
        <f t="shared" si="533"/>
        <v>3532.7999999999997</v>
      </c>
      <c r="AE623" s="81">
        <v>0.27100000000000002</v>
      </c>
      <c r="AF623" s="79">
        <f t="shared" si="534"/>
        <v>957.38879999999995</v>
      </c>
      <c r="AG623" s="81">
        <v>0</v>
      </c>
      <c r="AH623" s="79">
        <f t="shared" si="535"/>
        <v>0</v>
      </c>
      <c r="AI623" s="79">
        <f t="shared" si="536"/>
        <v>4490.1887999999999</v>
      </c>
      <c r="AJ623" s="79">
        <v>0</v>
      </c>
      <c r="AK623" s="80">
        <v>0.03</v>
      </c>
      <c r="AL623" s="79">
        <f t="shared" si="537"/>
        <v>134.70566399999998</v>
      </c>
      <c r="AM623" s="79">
        <f t="shared" si="538"/>
        <v>4624.894464</v>
      </c>
      <c r="AN623" s="81">
        <v>0</v>
      </c>
      <c r="AO623" s="79">
        <f t="shared" si="539"/>
        <v>0</v>
      </c>
      <c r="AP623" s="79">
        <f t="shared" si="540"/>
        <v>4624.894464</v>
      </c>
      <c r="AQ623" s="79">
        <f t="shared" si="541"/>
        <v>4600</v>
      </c>
      <c r="AR623" s="83"/>
      <c r="AS623" s="75"/>
      <c r="AT623" s="77"/>
      <c r="AU623" s="79"/>
      <c r="AV623" s="77"/>
      <c r="AW623" s="80"/>
      <c r="AX623" s="79"/>
      <c r="AY623" s="81"/>
      <c r="AZ623" s="79"/>
      <c r="BA623" s="79"/>
      <c r="BB623" s="79"/>
      <c r="BC623" s="81"/>
      <c r="BD623" s="79"/>
      <c r="BE623" s="79"/>
      <c r="BF623" s="81"/>
      <c r="BG623" s="79"/>
      <c r="BH623" s="79"/>
      <c r="BI623" s="82"/>
      <c r="BJ623" s="28">
        <f t="shared" si="502"/>
        <v>5520</v>
      </c>
    </row>
    <row r="624" spans="1:62" ht="44.45" customHeight="1" x14ac:dyDescent="0.25">
      <c r="A624" s="103">
        <v>606</v>
      </c>
      <c r="B624" s="104" t="s">
        <v>485</v>
      </c>
      <c r="C624" s="73" t="s">
        <v>58</v>
      </c>
      <c r="D624" s="21" t="s">
        <v>35</v>
      </c>
      <c r="E624" s="74">
        <v>112</v>
      </c>
      <c r="F624" s="75">
        <v>136</v>
      </c>
      <c r="G624" s="76">
        <v>248</v>
      </c>
      <c r="H624" s="74">
        <v>112</v>
      </c>
      <c r="I624" s="77">
        <f t="shared" si="523"/>
        <v>289.78750000000002</v>
      </c>
      <c r="J624" s="77">
        <f t="shared" si="524"/>
        <v>32456.200000000004</v>
      </c>
      <c r="K624" s="78">
        <v>15</v>
      </c>
      <c r="L624" s="79">
        <f t="shared" si="525"/>
        <v>2163.7466666666669</v>
      </c>
      <c r="M624" s="77">
        <v>1355.7133333333331</v>
      </c>
      <c r="N624" s="80">
        <v>0.25</v>
      </c>
      <c r="O624" s="79">
        <f t="shared" si="526"/>
        <v>879.86500000000001</v>
      </c>
      <c r="P624" s="80">
        <v>1.54</v>
      </c>
      <c r="Q624" s="79">
        <f t="shared" si="527"/>
        <v>5419.9683999999997</v>
      </c>
      <c r="R624" s="79">
        <f t="shared" si="528"/>
        <v>9819.2933999999987</v>
      </c>
      <c r="S624" s="80">
        <v>0.03</v>
      </c>
      <c r="T624" s="79">
        <f t="shared" si="529"/>
        <v>294.57880199999994</v>
      </c>
      <c r="U624" s="79">
        <f t="shared" si="530"/>
        <v>10113.872201999999</v>
      </c>
      <c r="V624" s="81">
        <v>0</v>
      </c>
      <c r="W624" s="79">
        <v>0</v>
      </c>
      <c r="X624" s="82">
        <f t="shared" si="531"/>
        <v>10113.872201999999</v>
      </c>
      <c r="Y624" s="82">
        <f t="shared" si="532"/>
        <v>10100</v>
      </c>
      <c r="Z624" s="29">
        <f t="shared" si="501"/>
        <v>12120</v>
      </c>
      <c r="AA624" s="75">
        <v>136</v>
      </c>
      <c r="AB624" s="77">
        <f t="shared" si="491"/>
        <v>18.399999999999999</v>
      </c>
      <c r="AC624" s="79"/>
      <c r="AD624" s="79">
        <f t="shared" si="533"/>
        <v>2502.3999999999996</v>
      </c>
      <c r="AE624" s="81">
        <v>0.27100000000000002</v>
      </c>
      <c r="AF624" s="79">
        <f t="shared" si="534"/>
        <v>678.15039999999999</v>
      </c>
      <c r="AG624" s="81">
        <v>0</v>
      </c>
      <c r="AH624" s="79">
        <f t="shared" si="535"/>
        <v>0</v>
      </c>
      <c r="AI624" s="79">
        <f t="shared" si="536"/>
        <v>3180.5503999999996</v>
      </c>
      <c r="AJ624" s="79">
        <v>0</v>
      </c>
      <c r="AK624" s="80">
        <v>0.03</v>
      </c>
      <c r="AL624" s="79">
        <f t="shared" si="537"/>
        <v>95.416511999999983</v>
      </c>
      <c r="AM624" s="79">
        <f t="shared" si="538"/>
        <v>3275.9669119999994</v>
      </c>
      <c r="AN624" s="81">
        <v>0</v>
      </c>
      <c r="AO624" s="79">
        <f t="shared" si="539"/>
        <v>0</v>
      </c>
      <c r="AP624" s="79">
        <f t="shared" si="540"/>
        <v>3275.9669119999994</v>
      </c>
      <c r="AQ624" s="79">
        <f t="shared" si="541"/>
        <v>3300</v>
      </c>
      <c r="AR624" s="83"/>
      <c r="AS624" s="75"/>
      <c r="AT624" s="77"/>
      <c r="AU624" s="79"/>
      <c r="AV624" s="77"/>
      <c r="AW624" s="80"/>
      <c r="AX624" s="79"/>
      <c r="AY624" s="81"/>
      <c r="AZ624" s="79"/>
      <c r="BA624" s="79"/>
      <c r="BB624" s="79"/>
      <c r="BC624" s="81"/>
      <c r="BD624" s="79"/>
      <c r="BE624" s="79"/>
      <c r="BF624" s="81"/>
      <c r="BG624" s="79"/>
      <c r="BH624" s="79"/>
      <c r="BI624" s="82"/>
      <c r="BJ624" s="28">
        <f t="shared" si="502"/>
        <v>3960</v>
      </c>
    </row>
    <row r="625" spans="1:62" ht="44.45" customHeight="1" x14ac:dyDescent="0.25">
      <c r="A625" s="103">
        <v>607</v>
      </c>
      <c r="B625" s="104" t="s">
        <v>485</v>
      </c>
      <c r="C625" s="73" t="s">
        <v>60</v>
      </c>
      <c r="D625" s="21" t="s">
        <v>35</v>
      </c>
      <c r="E625" s="74">
        <v>84</v>
      </c>
      <c r="F625" s="75">
        <v>112</v>
      </c>
      <c r="G625" s="76">
        <v>196</v>
      </c>
      <c r="H625" s="74">
        <v>84</v>
      </c>
      <c r="I625" s="77">
        <f t="shared" si="523"/>
        <v>289.78750000000002</v>
      </c>
      <c r="J625" s="77">
        <f t="shared" si="524"/>
        <v>24342.15</v>
      </c>
      <c r="K625" s="78">
        <v>15</v>
      </c>
      <c r="L625" s="79">
        <f t="shared" si="525"/>
        <v>1622.8100000000002</v>
      </c>
      <c r="M625" s="77">
        <v>1355.7133333333331</v>
      </c>
      <c r="N625" s="80">
        <v>0.25</v>
      </c>
      <c r="O625" s="79">
        <f t="shared" si="526"/>
        <v>744.63083333333338</v>
      </c>
      <c r="P625" s="80">
        <v>1.54</v>
      </c>
      <c r="Q625" s="79">
        <f t="shared" si="527"/>
        <v>4586.9259333333339</v>
      </c>
      <c r="R625" s="79">
        <f t="shared" si="528"/>
        <v>8310.080100000001</v>
      </c>
      <c r="S625" s="80">
        <v>0.03</v>
      </c>
      <c r="T625" s="79">
        <f t="shared" si="529"/>
        <v>249.30240300000003</v>
      </c>
      <c r="U625" s="79">
        <f t="shared" si="530"/>
        <v>8559.3825030000007</v>
      </c>
      <c r="V625" s="81">
        <v>0</v>
      </c>
      <c r="W625" s="79">
        <v>0</v>
      </c>
      <c r="X625" s="82">
        <f t="shared" si="531"/>
        <v>8559.3825030000007</v>
      </c>
      <c r="Y625" s="82">
        <f t="shared" si="532"/>
        <v>8600</v>
      </c>
      <c r="Z625" s="29">
        <f t="shared" si="501"/>
        <v>10320</v>
      </c>
      <c r="AA625" s="75">
        <v>112</v>
      </c>
      <c r="AB625" s="77">
        <f t="shared" si="491"/>
        <v>18.399999999999999</v>
      </c>
      <c r="AC625" s="79"/>
      <c r="AD625" s="79">
        <f t="shared" si="533"/>
        <v>2060.7999999999997</v>
      </c>
      <c r="AE625" s="81">
        <v>0.27100000000000002</v>
      </c>
      <c r="AF625" s="79">
        <f t="shared" si="534"/>
        <v>558.47679999999991</v>
      </c>
      <c r="AG625" s="81">
        <v>0</v>
      </c>
      <c r="AH625" s="79">
        <f t="shared" si="535"/>
        <v>0</v>
      </c>
      <c r="AI625" s="79">
        <f t="shared" si="536"/>
        <v>2619.2767999999996</v>
      </c>
      <c r="AJ625" s="79">
        <v>0</v>
      </c>
      <c r="AK625" s="80">
        <v>0.03</v>
      </c>
      <c r="AL625" s="79">
        <f t="shared" si="537"/>
        <v>78.578303999999989</v>
      </c>
      <c r="AM625" s="79">
        <f t="shared" si="538"/>
        <v>2697.8551039999998</v>
      </c>
      <c r="AN625" s="81">
        <v>0</v>
      </c>
      <c r="AO625" s="79">
        <f t="shared" si="539"/>
        <v>0</v>
      </c>
      <c r="AP625" s="79">
        <f t="shared" si="540"/>
        <v>2697.8551039999998</v>
      </c>
      <c r="AQ625" s="79">
        <f t="shared" si="541"/>
        <v>2700</v>
      </c>
      <c r="AR625" s="83"/>
      <c r="AS625" s="75"/>
      <c r="AT625" s="77"/>
      <c r="AU625" s="79"/>
      <c r="AV625" s="77"/>
      <c r="AW625" s="80"/>
      <c r="AX625" s="79"/>
      <c r="AY625" s="81"/>
      <c r="AZ625" s="79"/>
      <c r="BA625" s="79"/>
      <c r="BB625" s="79"/>
      <c r="BC625" s="81"/>
      <c r="BD625" s="79"/>
      <c r="BE625" s="79"/>
      <c r="BF625" s="81"/>
      <c r="BG625" s="79"/>
      <c r="BH625" s="79"/>
      <c r="BI625" s="82"/>
      <c r="BJ625" s="28">
        <f t="shared" si="502"/>
        <v>3240</v>
      </c>
    </row>
    <row r="626" spans="1:62" ht="47.1" customHeight="1" x14ac:dyDescent="0.25">
      <c r="A626" s="103">
        <v>608</v>
      </c>
      <c r="B626" s="104" t="s">
        <v>486</v>
      </c>
      <c r="C626" s="73" t="s">
        <v>183</v>
      </c>
      <c r="D626" s="21" t="s">
        <v>88</v>
      </c>
      <c r="E626" s="74">
        <v>20</v>
      </c>
      <c r="F626" s="75">
        <v>24</v>
      </c>
      <c r="G626" s="76">
        <v>44</v>
      </c>
      <c r="H626" s="74">
        <v>20</v>
      </c>
      <c r="I626" s="77">
        <f t="shared" si="523"/>
        <v>289.78750000000002</v>
      </c>
      <c r="J626" s="77">
        <f t="shared" si="524"/>
        <v>5795.75</v>
      </c>
      <c r="K626" s="78">
        <v>15</v>
      </c>
      <c r="L626" s="79">
        <f t="shared" si="525"/>
        <v>386.38333333333333</v>
      </c>
      <c r="M626" s="77">
        <v>1355.7133333333331</v>
      </c>
      <c r="N626" s="80">
        <v>0.25</v>
      </c>
      <c r="O626" s="79">
        <f t="shared" si="526"/>
        <v>435.52416666666659</v>
      </c>
      <c r="P626" s="80">
        <v>1.54</v>
      </c>
      <c r="Q626" s="79">
        <f t="shared" si="527"/>
        <v>2682.8288666666663</v>
      </c>
      <c r="R626" s="79">
        <f t="shared" si="528"/>
        <v>4860.4496999999992</v>
      </c>
      <c r="S626" s="80">
        <v>0.03</v>
      </c>
      <c r="T626" s="79">
        <f t="shared" si="529"/>
        <v>145.81349099999997</v>
      </c>
      <c r="U626" s="79">
        <f t="shared" si="530"/>
        <v>5006.2631909999991</v>
      </c>
      <c r="V626" s="81">
        <v>0</v>
      </c>
      <c r="W626" s="79">
        <v>0</v>
      </c>
      <c r="X626" s="82">
        <f t="shared" si="531"/>
        <v>5006.2631909999991</v>
      </c>
      <c r="Y626" s="82">
        <f t="shared" si="532"/>
        <v>5000</v>
      </c>
      <c r="Z626" s="29">
        <f t="shared" si="501"/>
        <v>6000</v>
      </c>
      <c r="AA626" s="75">
        <v>24</v>
      </c>
      <c r="AB626" s="77">
        <f t="shared" si="491"/>
        <v>18.399999999999999</v>
      </c>
      <c r="AC626" s="79"/>
      <c r="AD626" s="79">
        <f t="shared" si="533"/>
        <v>441.59999999999997</v>
      </c>
      <c r="AE626" s="81">
        <v>0.27100000000000002</v>
      </c>
      <c r="AF626" s="79">
        <f t="shared" si="534"/>
        <v>119.67359999999999</v>
      </c>
      <c r="AG626" s="81">
        <v>0</v>
      </c>
      <c r="AH626" s="79">
        <f t="shared" si="535"/>
        <v>0</v>
      </c>
      <c r="AI626" s="79">
        <f t="shared" si="536"/>
        <v>561.27359999999999</v>
      </c>
      <c r="AJ626" s="79">
        <v>0</v>
      </c>
      <c r="AK626" s="80">
        <v>0.03</v>
      </c>
      <c r="AL626" s="79">
        <f t="shared" si="537"/>
        <v>16.838207999999998</v>
      </c>
      <c r="AM626" s="79">
        <f t="shared" si="538"/>
        <v>578.111808</v>
      </c>
      <c r="AN626" s="81">
        <v>0</v>
      </c>
      <c r="AO626" s="79">
        <f t="shared" si="539"/>
        <v>0</v>
      </c>
      <c r="AP626" s="79">
        <f t="shared" si="540"/>
        <v>578.111808</v>
      </c>
      <c r="AQ626" s="79">
        <f t="shared" si="541"/>
        <v>600</v>
      </c>
      <c r="AR626" s="83"/>
      <c r="AS626" s="75"/>
      <c r="AT626" s="77"/>
      <c r="AU626" s="79"/>
      <c r="AV626" s="77"/>
      <c r="AW626" s="80"/>
      <c r="AX626" s="79"/>
      <c r="AY626" s="81"/>
      <c r="AZ626" s="79"/>
      <c r="BA626" s="79"/>
      <c r="BB626" s="79"/>
      <c r="BC626" s="81"/>
      <c r="BD626" s="79"/>
      <c r="BE626" s="79"/>
      <c r="BF626" s="81"/>
      <c r="BG626" s="79"/>
      <c r="BH626" s="79"/>
      <c r="BI626" s="82"/>
      <c r="BJ626" s="28">
        <f t="shared" si="502"/>
        <v>720</v>
      </c>
    </row>
    <row r="627" spans="1:62" s="4" customFormat="1" ht="56.25" customHeight="1" x14ac:dyDescent="0.25">
      <c r="A627" s="103">
        <v>609</v>
      </c>
      <c r="B627" s="104" t="s">
        <v>487</v>
      </c>
      <c r="C627" s="73" t="s">
        <v>183</v>
      </c>
      <c r="D627" s="21" t="s">
        <v>88</v>
      </c>
      <c r="E627" s="74">
        <v>21</v>
      </c>
      <c r="F627" s="75">
        <v>35</v>
      </c>
      <c r="G627" s="76">
        <f>E627+F627</f>
        <v>56</v>
      </c>
      <c r="H627" s="74">
        <v>21</v>
      </c>
      <c r="I627" s="77">
        <v>289.79000000000002</v>
      </c>
      <c r="J627" s="77">
        <f t="shared" si="524"/>
        <v>6085.59</v>
      </c>
      <c r="K627" s="78">
        <v>15</v>
      </c>
      <c r="L627" s="79">
        <f t="shared" si="525"/>
        <v>405.70600000000002</v>
      </c>
      <c r="M627" s="77">
        <v>1355.7133333333331</v>
      </c>
      <c r="N627" s="80">
        <v>0.25</v>
      </c>
      <c r="O627" s="79">
        <f t="shared" si="526"/>
        <v>440.35483333333332</v>
      </c>
      <c r="P627" s="80">
        <v>1.54</v>
      </c>
      <c r="Q627" s="79">
        <f t="shared" si="527"/>
        <v>2712.5857733333332</v>
      </c>
      <c r="R627" s="79">
        <f t="shared" si="528"/>
        <v>4914.3599400000003</v>
      </c>
      <c r="S627" s="80">
        <v>0.03</v>
      </c>
      <c r="T627" s="79">
        <f t="shared" si="529"/>
        <v>147.4307982</v>
      </c>
      <c r="U627" s="79">
        <f t="shared" si="530"/>
        <v>5061.7907382000003</v>
      </c>
      <c r="V627" s="81">
        <v>0</v>
      </c>
      <c r="W627" s="79">
        <v>0</v>
      </c>
      <c r="X627" s="82">
        <f t="shared" si="531"/>
        <v>5061.7907382000003</v>
      </c>
      <c r="Y627" s="82">
        <f t="shared" si="532"/>
        <v>5100</v>
      </c>
      <c r="Z627" s="29">
        <f t="shared" si="501"/>
        <v>6120</v>
      </c>
      <c r="AA627" s="75">
        <v>35</v>
      </c>
      <c r="AB627" s="77">
        <f t="shared" si="491"/>
        <v>18.399999999999999</v>
      </c>
      <c r="AC627" s="79"/>
      <c r="AD627" s="79">
        <f t="shared" si="533"/>
        <v>644</v>
      </c>
      <c r="AE627" s="81">
        <v>0.27100000000000002</v>
      </c>
      <c r="AF627" s="79">
        <f t="shared" si="534"/>
        <v>174.524</v>
      </c>
      <c r="AG627" s="81">
        <v>0</v>
      </c>
      <c r="AH627" s="79">
        <f t="shared" si="535"/>
        <v>0</v>
      </c>
      <c r="AI627" s="79">
        <f t="shared" si="536"/>
        <v>818.524</v>
      </c>
      <c r="AJ627" s="79">
        <v>0</v>
      </c>
      <c r="AK627" s="80">
        <v>0.03</v>
      </c>
      <c r="AL627" s="79">
        <f t="shared" si="537"/>
        <v>24.555720000000001</v>
      </c>
      <c r="AM627" s="79">
        <f t="shared" si="538"/>
        <v>843.07971999999995</v>
      </c>
      <c r="AN627" s="81">
        <v>0</v>
      </c>
      <c r="AO627" s="79">
        <f t="shared" si="539"/>
        <v>0</v>
      </c>
      <c r="AP627" s="79">
        <f t="shared" si="540"/>
        <v>843.07971999999995</v>
      </c>
      <c r="AQ627" s="79">
        <f t="shared" si="541"/>
        <v>800</v>
      </c>
      <c r="AR627" s="83"/>
      <c r="AS627" s="75"/>
      <c r="AT627" s="77"/>
      <c r="AU627" s="79"/>
      <c r="AV627" s="77"/>
      <c r="AW627" s="80"/>
      <c r="AX627" s="79"/>
      <c r="AY627" s="81"/>
      <c r="AZ627" s="79"/>
      <c r="BA627" s="79"/>
      <c r="BB627" s="79"/>
      <c r="BC627" s="81"/>
      <c r="BD627" s="79"/>
      <c r="BE627" s="79"/>
      <c r="BF627" s="81"/>
      <c r="BG627" s="79"/>
      <c r="BH627" s="79"/>
      <c r="BI627" s="82"/>
      <c r="BJ627" s="28">
        <f t="shared" si="502"/>
        <v>960</v>
      </c>
    </row>
    <row r="628" spans="1:62" ht="45.95" customHeight="1" x14ac:dyDescent="0.25">
      <c r="A628" s="103">
        <v>610</v>
      </c>
      <c r="B628" s="104" t="s">
        <v>489</v>
      </c>
      <c r="C628" s="73" t="s">
        <v>183</v>
      </c>
      <c r="D628" s="21" t="s">
        <v>88</v>
      </c>
      <c r="E628" s="74">
        <v>20</v>
      </c>
      <c r="F628" s="75">
        <v>24</v>
      </c>
      <c r="G628" s="76">
        <v>44</v>
      </c>
      <c r="H628" s="74">
        <v>20</v>
      </c>
      <c r="I628" s="77">
        <v>289.79000000000002</v>
      </c>
      <c r="J628" s="77">
        <f t="shared" si="524"/>
        <v>5795.8</v>
      </c>
      <c r="K628" s="78">
        <v>15</v>
      </c>
      <c r="L628" s="79">
        <f t="shared" si="525"/>
        <v>386.38666666666666</v>
      </c>
      <c r="M628" s="77">
        <v>1355.7133333333331</v>
      </c>
      <c r="N628" s="80">
        <v>0.25</v>
      </c>
      <c r="O628" s="79">
        <f t="shared" si="526"/>
        <v>435.52499999999998</v>
      </c>
      <c r="P628" s="80">
        <v>1.54</v>
      </c>
      <c r="Q628" s="79">
        <f t="shared" si="527"/>
        <v>2682.8339999999998</v>
      </c>
      <c r="R628" s="79">
        <f t="shared" si="528"/>
        <v>4860.4589999999998</v>
      </c>
      <c r="S628" s="80">
        <v>0.03</v>
      </c>
      <c r="T628" s="79">
        <f t="shared" si="529"/>
        <v>145.81376999999998</v>
      </c>
      <c r="U628" s="79">
        <f t="shared" si="530"/>
        <v>5006.2727699999996</v>
      </c>
      <c r="V628" s="81">
        <v>0</v>
      </c>
      <c r="W628" s="79">
        <v>0</v>
      </c>
      <c r="X628" s="82">
        <f t="shared" si="531"/>
        <v>5006.2727699999996</v>
      </c>
      <c r="Y628" s="82">
        <f t="shared" si="532"/>
        <v>5000</v>
      </c>
      <c r="Z628" s="29">
        <f t="shared" si="501"/>
        <v>6000</v>
      </c>
      <c r="AA628" s="75">
        <v>24</v>
      </c>
      <c r="AB628" s="77">
        <f t="shared" si="491"/>
        <v>18.399999999999999</v>
      </c>
      <c r="AC628" s="79"/>
      <c r="AD628" s="79">
        <f t="shared" si="533"/>
        <v>441.59999999999997</v>
      </c>
      <c r="AE628" s="81">
        <v>0.27100000000000002</v>
      </c>
      <c r="AF628" s="79">
        <f t="shared" si="534"/>
        <v>119.67359999999999</v>
      </c>
      <c r="AG628" s="81">
        <v>0</v>
      </c>
      <c r="AH628" s="79">
        <f t="shared" si="535"/>
        <v>0</v>
      </c>
      <c r="AI628" s="79">
        <f t="shared" si="536"/>
        <v>561.27359999999999</v>
      </c>
      <c r="AJ628" s="79">
        <v>0</v>
      </c>
      <c r="AK628" s="80">
        <v>0.03</v>
      </c>
      <c r="AL628" s="79">
        <f t="shared" si="537"/>
        <v>16.838207999999998</v>
      </c>
      <c r="AM628" s="79">
        <f t="shared" si="538"/>
        <v>578.111808</v>
      </c>
      <c r="AN628" s="81">
        <v>0</v>
      </c>
      <c r="AO628" s="79">
        <f t="shared" si="539"/>
        <v>0</v>
      </c>
      <c r="AP628" s="79">
        <f t="shared" si="540"/>
        <v>578.111808</v>
      </c>
      <c r="AQ628" s="79">
        <f t="shared" si="541"/>
        <v>600</v>
      </c>
      <c r="AR628" s="83"/>
      <c r="AS628" s="75"/>
      <c r="AT628" s="77"/>
      <c r="AU628" s="79"/>
      <c r="AV628" s="77"/>
      <c r="AW628" s="80"/>
      <c r="AX628" s="79"/>
      <c r="AY628" s="81"/>
      <c r="AZ628" s="79"/>
      <c r="BA628" s="79"/>
      <c r="BB628" s="79"/>
      <c r="BC628" s="81"/>
      <c r="BD628" s="79"/>
      <c r="BE628" s="79"/>
      <c r="BF628" s="81"/>
      <c r="BG628" s="79"/>
      <c r="BH628" s="79"/>
      <c r="BI628" s="82"/>
      <c r="BJ628" s="28">
        <f t="shared" si="502"/>
        <v>720</v>
      </c>
    </row>
    <row r="629" spans="1:62" ht="15" x14ac:dyDescent="0.25">
      <c r="A629" s="103">
        <v>611</v>
      </c>
      <c r="B629" s="104" t="s">
        <v>491</v>
      </c>
      <c r="C629" s="73" t="s">
        <v>58</v>
      </c>
      <c r="D629" s="21" t="s">
        <v>81</v>
      </c>
      <c r="E629" s="74">
        <v>111</v>
      </c>
      <c r="F629" s="75">
        <v>240</v>
      </c>
      <c r="G629" s="76">
        <f t="shared" ref="G629:G638" si="543">E629+F629</f>
        <v>351</v>
      </c>
      <c r="H629" s="74">
        <v>111</v>
      </c>
      <c r="I629" s="77">
        <f>(323.2*0.67)+(96.5*2.3*0.33)</f>
        <v>289.78750000000002</v>
      </c>
      <c r="J629" s="77">
        <f>E629*I629</f>
        <v>32166.412500000002</v>
      </c>
      <c r="K629" s="78">
        <v>15</v>
      </c>
      <c r="L629" s="79">
        <f>J629/K629</f>
        <v>2144.4275000000002</v>
      </c>
      <c r="M629" s="77">
        <v>1407.85</v>
      </c>
      <c r="N629" s="80">
        <v>0.25</v>
      </c>
      <c r="O629" s="79">
        <f>(L629+M629)*N629</f>
        <v>888.06937500000004</v>
      </c>
      <c r="P629" s="80">
        <v>1.54</v>
      </c>
      <c r="Q629" s="79">
        <f>(L629+M629)*P629</f>
        <v>5470.5073500000008</v>
      </c>
      <c r="R629" s="79">
        <f>L629+M629+O629+Q629</f>
        <v>9910.854225000001</v>
      </c>
      <c r="S629" s="80">
        <v>0.03</v>
      </c>
      <c r="T629" s="79">
        <f>R629*S629</f>
        <v>297.32562675000003</v>
      </c>
      <c r="U629" s="79">
        <f>R629+T629</f>
        <v>10208.179851750001</v>
      </c>
      <c r="V629" s="81">
        <v>0</v>
      </c>
      <c r="W629" s="79">
        <f>U629*V629</f>
        <v>0</v>
      </c>
      <c r="X629" s="82">
        <f>U629+W629</f>
        <v>10208.179851750001</v>
      </c>
      <c r="Y629" s="82">
        <f>MROUND(X629,100)</f>
        <v>10200</v>
      </c>
      <c r="Z629" s="29">
        <f t="shared" si="501"/>
        <v>12240</v>
      </c>
      <c r="AA629" s="75">
        <v>240</v>
      </c>
      <c r="AB629" s="77">
        <f>8*2.3</f>
        <v>18.399999999999999</v>
      </c>
      <c r="AC629" s="79"/>
      <c r="AD629" s="79">
        <f>AB629*AA629</f>
        <v>4416</v>
      </c>
      <c r="AE629" s="81">
        <v>0.27100000000000002</v>
      </c>
      <c r="AF629" s="79">
        <f>AD629*AE629</f>
        <v>1196.7360000000001</v>
      </c>
      <c r="AG629" s="81">
        <v>0</v>
      </c>
      <c r="AH629" s="79">
        <f>AD629*AG629</f>
        <v>0</v>
      </c>
      <c r="AI629" s="79">
        <f>AD629+AF629+AH629</f>
        <v>5612.7359999999999</v>
      </c>
      <c r="AJ629" s="79">
        <v>0</v>
      </c>
      <c r="AK629" s="80">
        <v>0.03</v>
      </c>
      <c r="AL629" s="79">
        <f>(AI629+AJ629)*AK629</f>
        <v>168.38208</v>
      </c>
      <c r="AM629" s="79">
        <f>AI629+AJ629+AL629</f>
        <v>5781.1180800000002</v>
      </c>
      <c r="AN629" s="81">
        <v>0</v>
      </c>
      <c r="AO629" s="79">
        <f>AM629*AN629</f>
        <v>0</v>
      </c>
      <c r="AP629" s="79">
        <f>AM629+AO629</f>
        <v>5781.1180800000002</v>
      </c>
      <c r="AQ629" s="79">
        <f>MROUND(AP629,100)</f>
        <v>5800</v>
      </c>
      <c r="AR629" s="83"/>
      <c r="AS629" s="75"/>
      <c r="AT629" s="77"/>
      <c r="AU629" s="79"/>
      <c r="AV629" s="77"/>
      <c r="AW629" s="80"/>
      <c r="AX629" s="79"/>
      <c r="AY629" s="81"/>
      <c r="AZ629" s="79"/>
      <c r="BA629" s="79"/>
      <c r="BB629" s="79"/>
      <c r="BC629" s="81"/>
      <c r="BD629" s="79"/>
      <c r="BE629" s="79"/>
      <c r="BF629" s="81"/>
      <c r="BG629" s="79"/>
      <c r="BH629" s="79"/>
      <c r="BI629" s="82"/>
      <c r="BJ629" s="28">
        <f t="shared" si="502"/>
        <v>6960</v>
      </c>
    </row>
    <row r="630" spans="1:62" ht="15" x14ac:dyDescent="0.25">
      <c r="A630" s="103">
        <v>612</v>
      </c>
      <c r="B630" s="104" t="s">
        <v>491</v>
      </c>
      <c r="C630" s="73" t="s">
        <v>60</v>
      </c>
      <c r="D630" s="21" t="s">
        <v>81</v>
      </c>
      <c r="E630" s="74">
        <v>83</v>
      </c>
      <c r="F630" s="75">
        <v>168</v>
      </c>
      <c r="G630" s="76">
        <f t="shared" si="543"/>
        <v>251</v>
      </c>
      <c r="H630" s="74">
        <v>83</v>
      </c>
      <c r="I630" s="77">
        <f>(323.2*0.67)+(96.5*2.3*0.33)</f>
        <v>289.78750000000002</v>
      </c>
      <c r="J630" s="77">
        <f>E630*I630</f>
        <v>24052.362500000003</v>
      </c>
      <c r="K630" s="78">
        <v>15</v>
      </c>
      <c r="L630" s="79">
        <f>J630/K630</f>
        <v>1603.4908333333335</v>
      </c>
      <c r="M630" s="77">
        <v>1355.71</v>
      </c>
      <c r="N630" s="80">
        <v>0.25</v>
      </c>
      <c r="O630" s="79">
        <f>(L630+M630)*N630</f>
        <v>739.80020833333333</v>
      </c>
      <c r="P630" s="80">
        <v>1.54</v>
      </c>
      <c r="Q630" s="79">
        <f>(L630+M630)*P630</f>
        <v>4557.1692833333336</v>
      </c>
      <c r="R630" s="79">
        <f>L630+M630+O630+Q630</f>
        <v>8256.1703249999991</v>
      </c>
      <c r="S630" s="80">
        <v>0.03</v>
      </c>
      <c r="T630" s="79">
        <f>R630*S630</f>
        <v>247.68510974999995</v>
      </c>
      <c r="U630" s="79">
        <f>R630+T630</f>
        <v>8503.8554347499994</v>
      </c>
      <c r="V630" s="81">
        <v>0</v>
      </c>
      <c r="W630" s="79">
        <f>U630*V630</f>
        <v>0</v>
      </c>
      <c r="X630" s="82">
        <f>U630+W630</f>
        <v>8503.8554347499994</v>
      </c>
      <c r="Y630" s="82">
        <f>MROUND(X630,100)</f>
        <v>8500</v>
      </c>
      <c r="Z630" s="29">
        <f t="shared" si="501"/>
        <v>10200</v>
      </c>
      <c r="AA630" s="75">
        <v>168</v>
      </c>
      <c r="AB630" s="77">
        <f>8*2.3</f>
        <v>18.399999999999999</v>
      </c>
      <c r="AC630" s="79"/>
      <c r="AD630" s="79">
        <f>AB630*AA630</f>
        <v>3091.2</v>
      </c>
      <c r="AE630" s="81">
        <v>0.27100000000000002</v>
      </c>
      <c r="AF630" s="79">
        <f>AD630*AE630</f>
        <v>837.71519999999998</v>
      </c>
      <c r="AG630" s="81">
        <v>0</v>
      </c>
      <c r="AH630" s="79">
        <f>AD630*AG630</f>
        <v>0</v>
      </c>
      <c r="AI630" s="79">
        <f>AD630+AF630+AH630</f>
        <v>3928.9151999999999</v>
      </c>
      <c r="AJ630" s="79">
        <v>0</v>
      </c>
      <c r="AK630" s="80">
        <v>0.03</v>
      </c>
      <c r="AL630" s="79">
        <f>(AI630+AJ630)*AK630</f>
        <v>117.86745599999999</v>
      </c>
      <c r="AM630" s="79">
        <f>AI630+AJ630+AL630</f>
        <v>4046.7826559999999</v>
      </c>
      <c r="AN630" s="81">
        <v>0</v>
      </c>
      <c r="AO630" s="79">
        <f>AM630*AN630</f>
        <v>0</v>
      </c>
      <c r="AP630" s="79">
        <f>AM630+AO630</f>
        <v>4046.7826559999999</v>
      </c>
      <c r="AQ630" s="79">
        <f>MROUND(AP630,100)</f>
        <v>4000</v>
      </c>
      <c r="AR630" s="83"/>
      <c r="AS630" s="75"/>
      <c r="AT630" s="77"/>
      <c r="AU630" s="79"/>
      <c r="AV630" s="77"/>
      <c r="AW630" s="80"/>
      <c r="AX630" s="79"/>
      <c r="AY630" s="81"/>
      <c r="AZ630" s="79"/>
      <c r="BA630" s="79"/>
      <c r="BB630" s="79"/>
      <c r="BC630" s="81"/>
      <c r="BD630" s="79"/>
      <c r="BE630" s="79"/>
      <c r="BF630" s="81"/>
      <c r="BG630" s="79"/>
      <c r="BH630" s="79"/>
      <c r="BI630" s="82"/>
      <c r="BJ630" s="28">
        <f t="shared" si="502"/>
        <v>4800</v>
      </c>
    </row>
    <row r="631" spans="1:62" ht="15" x14ac:dyDescent="0.25">
      <c r="A631" s="103">
        <v>613</v>
      </c>
      <c r="B631" s="104" t="s">
        <v>491</v>
      </c>
      <c r="C631" s="73" t="s">
        <v>61</v>
      </c>
      <c r="D631" s="21" t="s">
        <v>73</v>
      </c>
      <c r="E631" s="74">
        <v>86</v>
      </c>
      <c r="F631" s="75">
        <v>120</v>
      </c>
      <c r="G631" s="76">
        <f t="shared" si="543"/>
        <v>206</v>
      </c>
      <c r="H631" s="74">
        <v>86</v>
      </c>
      <c r="I631" s="77">
        <f t="shared" ref="I631:I634" si="544">(323.2*0.67)+(96.5*2.3*0.33)</f>
        <v>289.78750000000002</v>
      </c>
      <c r="J631" s="77">
        <f t="shared" ref="J631:J638" si="545">E631*I631</f>
        <v>24921.725000000002</v>
      </c>
      <c r="K631" s="78">
        <v>15</v>
      </c>
      <c r="L631" s="79">
        <f t="shared" ref="L631:L638" si="546">J631/K631</f>
        <v>1661.4483333333335</v>
      </c>
      <c r="M631" s="77">
        <v>1355.71</v>
      </c>
      <c r="N631" s="80">
        <v>0.25</v>
      </c>
      <c r="O631" s="79">
        <f t="shared" ref="O631:O638" si="547">(L631+M631)*N631</f>
        <v>754.28958333333344</v>
      </c>
      <c r="P631" s="80">
        <v>1.54</v>
      </c>
      <c r="Q631" s="79">
        <f t="shared" ref="Q631:Q638" si="548">(L631+M631)*P631</f>
        <v>4646.4238333333342</v>
      </c>
      <c r="R631" s="79">
        <f t="shared" ref="R631:R638" si="549">L631+M631+O631+Q631</f>
        <v>8417.8717500000021</v>
      </c>
      <c r="S631" s="80">
        <v>0.03</v>
      </c>
      <c r="T631" s="79">
        <f t="shared" ref="T631:T638" si="550">R631*S631</f>
        <v>252.53615250000004</v>
      </c>
      <c r="U631" s="79">
        <f t="shared" ref="U631:U638" si="551">R631+T631</f>
        <v>8670.4079025000028</v>
      </c>
      <c r="V631" s="81">
        <v>0</v>
      </c>
      <c r="W631" s="79">
        <f t="shared" ref="W631:W637" si="552">U631*V631</f>
        <v>0</v>
      </c>
      <c r="X631" s="82">
        <f t="shared" ref="X631:X638" si="553">U631+W631</f>
        <v>8670.4079025000028</v>
      </c>
      <c r="Y631" s="82">
        <f t="shared" ref="Y631:Y638" si="554">MROUND(X631,100)</f>
        <v>8700</v>
      </c>
      <c r="Z631" s="29">
        <f t="shared" si="501"/>
        <v>10440</v>
      </c>
      <c r="AA631" s="75">
        <v>120</v>
      </c>
      <c r="AB631" s="77">
        <f t="shared" ref="AB631:AB639" si="555">8*2.3</f>
        <v>18.399999999999999</v>
      </c>
      <c r="AC631" s="79"/>
      <c r="AD631" s="79">
        <f t="shared" ref="AD631:AD638" si="556">AB631*AA631</f>
        <v>2208</v>
      </c>
      <c r="AE631" s="81">
        <v>0.27100000000000002</v>
      </c>
      <c r="AF631" s="79">
        <f t="shared" ref="AF631:AF638" si="557">AD631*AE631</f>
        <v>598.36800000000005</v>
      </c>
      <c r="AG631" s="81">
        <v>0</v>
      </c>
      <c r="AH631" s="79">
        <f t="shared" ref="AH631:AH638" si="558">AD631*AG631</f>
        <v>0</v>
      </c>
      <c r="AI631" s="79">
        <f t="shared" ref="AI631:AI638" si="559">AD631+AF631+AH631</f>
        <v>2806.3679999999999</v>
      </c>
      <c r="AJ631" s="79">
        <v>0</v>
      </c>
      <c r="AK631" s="80">
        <v>0.03</v>
      </c>
      <c r="AL631" s="79">
        <f t="shared" ref="AL631:AL638" si="560">(AI631+AJ631)*AK631</f>
        <v>84.191040000000001</v>
      </c>
      <c r="AM631" s="79">
        <f t="shared" ref="AM631:AM638" si="561">AI631+AJ631+AL631</f>
        <v>2890.5590400000001</v>
      </c>
      <c r="AN631" s="81">
        <v>0</v>
      </c>
      <c r="AO631" s="79">
        <f t="shared" ref="AO631:AO638" si="562">AM631*AN631</f>
        <v>0</v>
      </c>
      <c r="AP631" s="79">
        <f t="shared" ref="AP631:AP638" si="563">AM631+AO631</f>
        <v>2890.5590400000001</v>
      </c>
      <c r="AQ631" s="79">
        <f t="shared" ref="AQ631:AQ638" si="564">MROUND(AP631,100)</f>
        <v>2900</v>
      </c>
      <c r="AR631" s="83"/>
      <c r="AS631" s="75"/>
      <c r="AT631" s="77"/>
      <c r="AU631" s="79"/>
      <c r="AV631" s="77"/>
      <c r="AW631" s="80"/>
      <c r="AX631" s="79"/>
      <c r="AY631" s="81"/>
      <c r="AZ631" s="79"/>
      <c r="BA631" s="79"/>
      <c r="BB631" s="79"/>
      <c r="BC631" s="81"/>
      <c r="BD631" s="79"/>
      <c r="BE631" s="79"/>
      <c r="BF631" s="81"/>
      <c r="BG631" s="79"/>
      <c r="BH631" s="79"/>
      <c r="BI631" s="82"/>
      <c r="BJ631" s="28">
        <f t="shared" si="502"/>
        <v>3480</v>
      </c>
    </row>
    <row r="632" spans="1:62" ht="46.5" customHeight="1" x14ac:dyDescent="0.25">
      <c r="A632" s="103">
        <v>614</v>
      </c>
      <c r="B632" s="104" t="s">
        <v>492</v>
      </c>
      <c r="C632" s="73" t="s">
        <v>183</v>
      </c>
      <c r="D632" s="21" t="s">
        <v>88</v>
      </c>
      <c r="E632" s="74">
        <v>3</v>
      </c>
      <c r="F632" s="75">
        <v>2</v>
      </c>
      <c r="G632" s="76">
        <f t="shared" si="543"/>
        <v>5</v>
      </c>
      <c r="H632" s="74">
        <v>3</v>
      </c>
      <c r="I632" s="77">
        <f t="shared" si="544"/>
        <v>289.78750000000002</v>
      </c>
      <c r="J632" s="77">
        <f t="shared" si="545"/>
        <v>869.36250000000007</v>
      </c>
      <c r="K632" s="78">
        <v>15</v>
      </c>
      <c r="L632" s="79">
        <f t="shared" si="546"/>
        <v>57.957500000000003</v>
      </c>
      <c r="M632" s="77">
        <v>1355.71</v>
      </c>
      <c r="N632" s="80">
        <v>0.25</v>
      </c>
      <c r="O632" s="79">
        <f t="shared" si="547"/>
        <v>353.416875</v>
      </c>
      <c r="P632" s="80">
        <v>1.54</v>
      </c>
      <c r="Q632" s="79">
        <f t="shared" si="548"/>
        <v>2177.0479500000001</v>
      </c>
      <c r="R632" s="79">
        <f t="shared" si="549"/>
        <v>3944.132325</v>
      </c>
      <c r="S632" s="80">
        <v>0.03</v>
      </c>
      <c r="T632" s="79">
        <f t="shared" si="550"/>
        <v>118.32396975</v>
      </c>
      <c r="U632" s="79">
        <f t="shared" si="551"/>
        <v>4062.4562947499999</v>
      </c>
      <c r="V632" s="81">
        <v>0</v>
      </c>
      <c r="W632" s="79">
        <f t="shared" si="552"/>
        <v>0</v>
      </c>
      <c r="X632" s="82">
        <f t="shared" si="553"/>
        <v>4062.4562947499999</v>
      </c>
      <c r="Y632" s="82">
        <f t="shared" si="554"/>
        <v>4100</v>
      </c>
      <c r="Z632" s="29">
        <f t="shared" si="501"/>
        <v>4920</v>
      </c>
      <c r="AA632" s="75">
        <v>2</v>
      </c>
      <c r="AB632" s="77">
        <f t="shared" si="555"/>
        <v>18.399999999999999</v>
      </c>
      <c r="AC632" s="79"/>
      <c r="AD632" s="79">
        <f t="shared" si="556"/>
        <v>36.799999999999997</v>
      </c>
      <c r="AE632" s="81">
        <v>0.27100000000000002</v>
      </c>
      <c r="AF632" s="79">
        <f t="shared" si="557"/>
        <v>9.9727999999999994</v>
      </c>
      <c r="AG632" s="81">
        <v>0</v>
      </c>
      <c r="AH632" s="79">
        <f t="shared" si="558"/>
        <v>0</v>
      </c>
      <c r="AI632" s="79">
        <f t="shared" si="559"/>
        <v>46.772799999999997</v>
      </c>
      <c r="AJ632" s="79">
        <v>0</v>
      </c>
      <c r="AK632" s="80">
        <v>0.03</v>
      </c>
      <c r="AL632" s="79">
        <f t="shared" si="560"/>
        <v>1.4031839999999998</v>
      </c>
      <c r="AM632" s="79">
        <f t="shared" si="561"/>
        <v>48.175984</v>
      </c>
      <c r="AN632" s="81">
        <v>0</v>
      </c>
      <c r="AO632" s="79">
        <f t="shared" si="562"/>
        <v>0</v>
      </c>
      <c r="AP632" s="79">
        <f t="shared" si="563"/>
        <v>48.175984</v>
      </c>
      <c r="AQ632" s="79">
        <f t="shared" si="564"/>
        <v>0</v>
      </c>
      <c r="AR632" s="83"/>
      <c r="AS632" s="75"/>
      <c r="AT632" s="77"/>
      <c r="AU632" s="79"/>
      <c r="AV632" s="77"/>
      <c r="AW632" s="80"/>
      <c r="AX632" s="79"/>
      <c r="AY632" s="81"/>
      <c r="AZ632" s="79"/>
      <c r="BA632" s="79"/>
      <c r="BB632" s="79"/>
      <c r="BC632" s="81"/>
      <c r="BD632" s="79"/>
      <c r="BE632" s="79"/>
      <c r="BF632" s="81"/>
      <c r="BG632" s="79"/>
      <c r="BH632" s="79"/>
      <c r="BI632" s="82"/>
      <c r="BJ632" s="28">
        <f t="shared" si="502"/>
        <v>0</v>
      </c>
    </row>
    <row r="633" spans="1:62" ht="38.25" x14ac:dyDescent="0.25">
      <c r="A633" s="103">
        <v>615</v>
      </c>
      <c r="B633" s="104" t="s">
        <v>493</v>
      </c>
      <c r="C633" s="73" t="s">
        <v>183</v>
      </c>
      <c r="D633" s="21" t="s">
        <v>88</v>
      </c>
      <c r="E633" s="74">
        <v>2.5</v>
      </c>
      <c r="F633" s="75">
        <v>1.5</v>
      </c>
      <c r="G633" s="76">
        <f t="shared" si="543"/>
        <v>4</v>
      </c>
      <c r="H633" s="74">
        <v>2.5</v>
      </c>
      <c r="I633" s="77">
        <f t="shared" si="544"/>
        <v>289.78750000000002</v>
      </c>
      <c r="J633" s="77">
        <f t="shared" si="545"/>
        <v>724.46875</v>
      </c>
      <c r="K633" s="78">
        <v>15</v>
      </c>
      <c r="L633" s="79">
        <f t="shared" si="546"/>
        <v>48.297916666666666</v>
      </c>
      <c r="M633" s="77">
        <v>1355.71</v>
      </c>
      <c r="N633" s="80">
        <v>0.25</v>
      </c>
      <c r="O633" s="79">
        <f t="shared" si="547"/>
        <v>351.00197916666667</v>
      </c>
      <c r="P633" s="80">
        <v>1.54</v>
      </c>
      <c r="Q633" s="79">
        <f t="shared" si="548"/>
        <v>2162.1721916666665</v>
      </c>
      <c r="R633" s="79">
        <f t="shared" si="549"/>
        <v>3917.1820874999999</v>
      </c>
      <c r="S633" s="80">
        <v>0.03</v>
      </c>
      <c r="T633" s="79">
        <f t="shared" si="550"/>
        <v>117.515462625</v>
      </c>
      <c r="U633" s="79">
        <f t="shared" si="551"/>
        <v>4034.6975501249999</v>
      </c>
      <c r="V633" s="81">
        <v>0</v>
      </c>
      <c r="W633" s="79">
        <f t="shared" si="552"/>
        <v>0</v>
      </c>
      <c r="X633" s="82">
        <f t="shared" si="553"/>
        <v>4034.6975501249999</v>
      </c>
      <c r="Y633" s="82">
        <f t="shared" si="554"/>
        <v>4000</v>
      </c>
      <c r="Z633" s="29">
        <f t="shared" si="501"/>
        <v>4800</v>
      </c>
      <c r="AA633" s="75">
        <v>1.5</v>
      </c>
      <c r="AB633" s="77">
        <f t="shared" si="555"/>
        <v>18.399999999999999</v>
      </c>
      <c r="AC633" s="79"/>
      <c r="AD633" s="79">
        <f t="shared" si="556"/>
        <v>27.599999999999998</v>
      </c>
      <c r="AE633" s="81">
        <v>0.27100000000000002</v>
      </c>
      <c r="AF633" s="79">
        <f t="shared" si="557"/>
        <v>7.4795999999999996</v>
      </c>
      <c r="AG633" s="81">
        <v>0</v>
      </c>
      <c r="AH633" s="79">
        <f t="shared" si="558"/>
        <v>0</v>
      </c>
      <c r="AI633" s="79">
        <f t="shared" si="559"/>
        <v>35.079599999999999</v>
      </c>
      <c r="AJ633" s="79">
        <v>0</v>
      </c>
      <c r="AK633" s="80">
        <v>0.03</v>
      </c>
      <c r="AL633" s="79">
        <f t="shared" si="560"/>
        <v>1.0523879999999999</v>
      </c>
      <c r="AM633" s="79">
        <f t="shared" si="561"/>
        <v>36.131988</v>
      </c>
      <c r="AN633" s="81">
        <v>0</v>
      </c>
      <c r="AO633" s="79">
        <f t="shared" si="562"/>
        <v>0</v>
      </c>
      <c r="AP633" s="79">
        <f t="shared" si="563"/>
        <v>36.131988</v>
      </c>
      <c r="AQ633" s="79">
        <f t="shared" si="564"/>
        <v>0</v>
      </c>
      <c r="AR633" s="83"/>
      <c r="AS633" s="75"/>
      <c r="AT633" s="77"/>
      <c r="AU633" s="79"/>
      <c r="AV633" s="77"/>
      <c r="AW633" s="80"/>
      <c r="AX633" s="79"/>
      <c r="AY633" s="81"/>
      <c r="AZ633" s="79"/>
      <c r="BA633" s="79"/>
      <c r="BB633" s="79"/>
      <c r="BC633" s="81"/>
      <c r="BD633" s="79"/>
      <c r="BE633" s="79"/>
      <c r="BF633" s="81"/>
      <c r="BG633" s="79"/>
      <c r="BH633" s="79"/>
      <c r="BI633" s="82"/>
      <c r="BJ633" s="28">
        <f t="shared" si="502"/>
        <v>0</v>
      </c>
    </row>
    <row r="634" spans="1:62" ht="47.45" customHeight="1" x14ac:dyDescent="0.25">
      <c r="A634" s="103">
        <v>616</v>
      </c>
      <c r="B634" s="104" t="s">
        <v>494</v>
      </c>
      <c r="C634" s="73" t="s">
        <v>183</v>
      </c>
      <c r="D634" s="21" t="s">
        <v>88</v>
      </c>
      <c r="E634" s="74">
        <v>40</v>
      </c>
      <c r="F634" s="75">
        <v>0</v>
      </c>
      <c r="G634" s="76">
        <f t="shared" si="543"/>
        <v>40</v>
      </c>
      <c r="H634" s="74">
        <v>40</v>
      </c>
      <c r="I634" s="77">
        <f t="shared" si="544"/>
        <v>289.78750000000002</v>
      </c>
      <c r="J634" s="77">
        <f t="shared" si="545"/>
        <v>11591.5</v>
      </c>
      <c r="K634" s="78">
        <v>15</v>
      </c>
      <c r="L634" s="79">
        <f t="shared" si="546"/>
        <v>772.76666666666665</v>
      </c>
      <c r="M634" s="77">
        <v>1355.71</v>
      </c>
      <c r="N634" s="80">
        <v>0.25</v>
      </c>
      <c r="O634" s="79">
        <f t="shared" si="547"/>
        <v>532.11916666666662</v>
      </c>
      <c r="P634" s="80">
        <v>1.54</v>
      </c>
      <c r="Q634" s="79">
        <f t="shared" si="548"/>
        <v>3277.8540666666663</v>
      </c>
      <c r="R634" s="79">
        <f t="shared" si="549"/>
        <v>5938.4498999999996</v>
      </c>
      <c r="S634" s="80">
        <v>0.03</v>
      </c>
      <c r="T634" s="79">
        <f t="shared" si="550"/>
        <v>178.15349699999999</v>
      </c>
      <c r="U634" s="79">
        <f t="shared" si="551"/>
        <v>6116.6033969999999</v>
      </c>
      <c r="V634" s="81">
        <v>0</v>
      </c>
      <c r="W634" s="79">
        <f t="shared" si="552"/>
        <v>0</v>
      </c>
      <c r="X634" s="82">
        <f t="shared" si="553"/>
        <v>6116.6033969999999</v>
      </c>
      <c r="Y634" s="82">
        <f t="shared" si="554"/>
        <v>6100</v>
      </c>
      <c r="Z634" s="29">
        <f t="shared" si="501"/>
        <v>7320</v>
      </c>
      <c r="AA634" s="75">
        <v>0</v>
      </c>
      <c r="AB634" s="77">
        <f t="shared" si="555"/>
        <v>18.399999999999999</v>
      </c>
      <c r="AC634" s="79"/>
      <c r="AD634" s="79">
        <f t="shared" si="556"/>
        <v>0</v>
      </c>
      <c r="AE634" s="81">
        <v>0.27100000000000002</v>
      </c>
      <c r="AF634" s="79">
        <f t="shared" si="557"/>
        <v>0</v>
      </c>
      <c r="AG634" s="81">
        <v>0</v>
      </c>
      <c r="AH634" s="79">
        <f t="shared" si="558"/>
        <v>0</v>
      </c>
      <c r="AI634" s="79">
        <f t="shared" si="559"/>
        <v>0</v>
      </c>
      <c r="AJ634" s="79">
        <v>0</v>
      </c>
      <c r="AK634" s="80">
        <v>0.03</v>
      </c>
      <c r="AL634" s="79">
        <f t="shared" si="560"/>
        <v>0</v>
      </c>
      <c r="AM634" s="79">
        <f t="shared" si="561"/>
        <v>0</v>
      </c>
      <c r="AN634" s="81">
        <v>0</v>
      </c>
      <c r="AO634" s="79">
        <f t="shared" si="562"/>
        <v>0</v>
      </c>
      <c r="AP634" s="79">
        <f t="shared" si="563"/>
        <v>0</v>
      </c>
      <c r="AQ634" s="79">
        <f t="shared" si="564"/>
        <v>0</v>
      </c>
      <c r="AR634" s="83"/>
      <c r="AS634" s="75"/>
      <c r="AT634" s="77"/>
      <c r="AU634" s="79"/>
      <c r="AV634" s="77"/>
      <c r="AW634" s="80"/>
      <c r="AX634" s="79"/>
      <c r="AY634" s="81"/>
      <c r="AZ634" s="79"/>
      <c r="BA634" s="79"/>
      <c r="BB634" s="79"/>
      <c r="BC634" s="81"/>
      <c r="BD634" s="79"/>
      <c r="BE634" s="79"/>
      <c r="BF634" s="81"/>
      <c r="BG634" s="79"/>
      <c r="BH634" s="79"/>
      <c r="BI634" s="82"/>
      <c r="BJ634" s="28">
        <f t="shared" si="502"/>
        <v>0</v>
      </c>
    </row>
    <row r="635" spans="1:62" ht="25.5" x14ac:dyDescent="0.25">
      <c r="A635" s="103">
        <v>617</v>
      </c>
      <c r="B635" s="104" t="s">
        <v>495</v>
      </c>
      <c r="C635" s="73" t="s">
        <v>183</v>
      </c>
      <c r="D635" s="21" t="s">
        <v>88</v>
      </c>
      <c r="E635" s="74">
        <v>20</v>
      </c>
      <c r="F635" s="75">
        <v>24</v>
      </c>
      <c r="G635" s="76">
        <f t="shared" si="543"/>
        <v>44</v>
      </c>
      <c r="H635" s="74">
        <v>20</v>
      </c>
      <c r="I635" s="77">
        <f>(323.2*0.67)+(96.5*2.3*0.33)</f>
        <v>289.78750000000002</v>
      </c>
      <c r="J635" s="77">
        <f t="shared" si="545"/>
        <v>5795.75</v>
      </c>
      <c r="K635" s="78">
        <v>15</v>
      </c>
      <c r="L635" s="79">
        <f t="shared" si="546"/>
        <v>386.38333333333333</v>
      </c>
      <c r="M635" s="77">
        <v>1355.71</v>
      </c>
      <c r="N635" s="80">
        <v>0.25</v>
      </c>
      <c r="O635" s="79">
        <f t="shared" si="547"/>
        <v>435.52333333333331</v>
      </c>
      <c r="P635" s="80">
        <v>1.54</v>
      </c>
      <c r="Q635" s="79">
        <f t="shared" si="548"/>
        <v>2682.8237333333332</v>
      </c>
      <c r="R635" s="79">
        <f t="shared" si="549"/>
        <v>4860.4403999999995</v>
      </c>
      <c r="S635" s="80">
        <v>0.03</v>
      </c>
      <c r="T635" s="79">
        <f t="shared" si="550"/>
        <v>145.81321199999999</v>
      </c>
      <c r="U635" s="79">
        <f t="shared" si="551"/>
        <v>5006.2536119999995</v>
      </c>
      <c r="V635" s="81">
        <v>0</v>
      </c>
      <c r="W635" s="79">
        <f t="shared" si="552"/>
        <v>0</v>
      </c>
      <c r="X635" s="82">
        <f t="shared" si="553"/>
        <v>5006.2536119999995</v>
      </c>
      <c r="Y635" s="82">
        <f t="shared" si="554"/>
        <v>5000</v>
      </c>
      <c r="Z635" s="29">
        <f t="shared" si="501"/>
        <v>6000</v>
      </c>
      <c r="AA635" s="75">
        <v>24</v>
      </c>
      <c r="AB635" s="77">
        <f t="shared" si="555"/>
        <v>18.399999999999999</v>
      </c>
      <c r="AC635" s="79"/>
      <c r="AD635" s="79">
        <f t="shared" si="556"/>
        <v>441.59999999999997</v>
      </c>
      <c r="AE635" s="81">
        <v>0.27100000000000002</v>
      </c>
      <c r="AF635" s="79">
        <f t="shared" si="557"/>
        <v>119.67359999999999</v>
      </c>
      <c r="AG635" s="81">
        <v>0</v>
      </c>
      <c r="AH635" s="79">
        <f t="shared" si="558"/>
        <v>0</v>
      </c>
      <c r="AI635" s="79">
        <f t="shared" si="559"/>
        <v>561.27359999999999</v>
      </c>
      <c r="AJ635" s="79">
        <v>0</v>
      </c>
      <c r="AK635" s="80">
        <v>0.03</v>
      </c>
      <c r="AL635" s="79">
        <f t="shared" si="560"/>
        <v>16.838207999999998</v>
      </c>
      <c r="AM635" s="79">
        <f t="shared" si="561"/>
        <v>578.111808</v>
      </c>
      <c r="AN635" s="81">
        <v>0</v>
      </c>
      <c r="AO635" s="79">
        <f t="shared" si="562"/>
        <v>0</v>
      </c>
      <c r="AP635" s="79">
        <f t="shared" si="563"/>
        <v>578.111808</v>
      </c>
      <c r="AQ635" s="79">
        <f t="shared" si="564"/>
        <v>600</v>
      </c>
      <c r="AR635" s="83"/>
      <c r="AS635" s="75"/>
      <c r="AT635" s="77"/>
      <c r="AU635" s="79"/>
      <c r="AV635" s="77"/>
      <c r="AW635" s="80"/>
      <c r="AX635" s="79"/>
      <c r="AY635" s="81"/>
      <c r="AZ635" s="79"/>
      <c r="BA635" s="79"/>
      <c r="BB635" s="79"/>
      <c r="BC635" s="81"/>
      <c r="BD635" s="79"/>
      <c r="BE635" s="79"/>
      <c r="BF635" s="81"/>
      <c r="BG635" s="79"/>
      <c r="BH635" s="79"/>
      <c r="BI635" s="82"/>
      <c r="BJ635" s="28">
        <f t="shared" si="502"/>
        <v>720</v>
      </c>
    </row>
    <row r="636" spans="1:62" ht="25.5" x14ac:dyDescent="0.25">
      <c r="A636" s="103">
        <v>618</v>
      </c>
      <c r="B636" s="104" t="s">
        <v>496</v>
      </c>
      <c r="C636" s="73" t="s">
        <v>183</v>
      </c>
      <c r="D636" s="21" t="s">
        <v>88</v>
      </c>
      <c r="E636" s="74">
        <v>20</v>
      </c>
      <c r="F636" s="75">
        <v>24</v>
      </c>
      <c r="G636" s="76">
        <f t="shared" ref="G636" si="565">E636+F636</f>
        <v>44</v>
      </c>
      <c r="H636" s="74">
        <v>20</v>
      </c>
      <c r="I636" s="77">
        <f>(323.2*0.67)+(96.5*2.3*0.33)</f>
        <v>289.78750000000002</v>
      </c>
      <c r="J636" s="77">
        <f t="shared" ref="J636" si="566">E636*I636</f>
        <v>5795.75</v>
      </c>
      <c r="K636" s="78">
        <v>15</v>
      </c>
      <c r="L636" s="79">
        <f t="shared" ref="L636" si="567">J636/K636</f>
        <v>386.38333333333333</v>
      </c>
      <c r="M636" s="77">
        <v>1355.71</v>
      </c>
      <c r="N636" s="80">
        <v>0.25</v>
      </c>
      <c r="O636" s="79">
        <f t="shared" ref="O636" si="568">(L636+M636)*N636</f>
        <v>435.52333333333331</v>
      </c>
      <c r="P636" s="80">
        <v>1.54</v>
      </c>
      <c r="Q636" s="79">
        <f t="shared" ref="Q636" si="569">(L636+M636)*P636</f>
        <v>2682.8237333333332</v>
      </c>
      <c r="R636" s="79">
        <f t="shared" ref="R636" si="570">L636+M636+O636+Q636</f>
        <v>4860.4403999999995</v>
      </c>
      <c r="S636" s="80">
        <v>0.03</v>
      </c>
      <c r="T636" s="79">
        <f t="shared" ref="T636" si="571">R636*S636</f>
        <v>145.81321199999999</v>
      </c>
      <c r="U636" s="79">
        <f t="shared" ref="U636" si="572">R636+T636</f>
        <v>5006.2536119999995</v>
      </c>
      <c r="V636" s="81">
        <v>0</v>
      </c>
      <c r="W636" s="79">
        <f t="shared" ref="W636" si="573">U636*V636</f>
        <v>0</v>
      </c>
      <c r="X636" s="82">
        <f t="shared" ref="X636" si="574">U636+W636</f>
        <v>5006.2536119999995</v>
      </c>
      <c r="Y636" s="82">
        <f t="shared" ref="Y636" si="575">MROUND(X636,100)</f>
        <v>5000</v>
      </c>
      <c r="Z636" s="29">
        <f t="shared" si="501"/>
        <v>6000</v>
      </c>
      <c r="AA636" s="75">
        <v>24</v>
      </c>
      <c r="AB636" s="77">
        <f t="shared" si="555"/>
        <v>18.399999999999999</v>
      </c>
      <c r="AC636" s="79"/>
      <c r="AD636" s="79">
        <f t="shared" ref="AD636" si="576">AB636*AA636</f>
        <v>441.59999999999997</v>
      </c>
      <c r="AE636" s="81">
        <v>0.27100000000000002</v>
      </c>
      <c r="AF636" s="79">
        <f t="shared" ref="AF636" si="577">AD636*AE636</f>
        <v>119.67359999999999</v>
      </c>
      <c r="AG636" s="81">
        <v>0</v>
      </c>
      <c r="AH636" s="79">
        <f t="shared" ref="AH636" si="578">AD636*AG636</f>
        <v>0</v>
      </c>
      <c r="AI636" s="79">
        <f t="shared" ref="AI636" si="579">AD636+AF636+AH636</f>
        <v>561.27359999999999</v>
      </c>
      <c r="AJ636" s="79">
        <v>0</v>
      </c>
      <c r="AK636" s="80">
        <v>0.03</v>
      </c>
      <c r="AL636" s="79">
        <f t="shared" ref="AL636" si="580">(AI636+AJ636)*AK636</f>
        <v>16.838207999999998</v>
      </c>
      <c r="AM636" s="79">
        <f t="shared" ref="AM636" si="581">AI636+AJ636+AL636</f>
        <v>578.111808</v>
      </c>
      <c r="AN636" s="81">
        <v>0</v>
      </c>
      <c r="AO636" s="79">
        <f t="shared" ref="AO636" si="582">AM636*AN636</f>
        <v>0</v>
      </c>
      <c r="AP636" s="79">
        <f t="shared" ref="AP636" si="583">AM636+AO636</f>
        <v>578.111808</v>
      </c>
      <c r="AQ636" s="79">
        <f t="shared" ref="AQ636" si="584">MROUND(AP636,100)</f>
        <v>600</v>
      </c>
      <c r="AR636" s="83"/>
      <c r="AS636" s="75"/>
      <c r="AT636" s="77"/>
      <c r="AU636" s="79"/>
      <c r="AV636" s="77"/>
      <c r="AW636" s="80"/>
      <c r="AX636" s="79"/>
      <c r="AY636" s="81"/>
      <c r="AZ636" s="79"/>
      <c r="BA636" s="79"/>
      <c r="BB636" s="79"/>
      <c r="BC636" s="81"/>
      <c r="BD636" s="79"/>
      <c r="BE636" s="79"/>
      <c r="BF636" s="81"/>
      <c r="BG636" s="79"/>
      <c r="BH636" s="79"/>
      <c r="BI636" s="82"/>
      <c r="BJ636" s="28">
        <f t="shared" si="502"/>
        <v>720</v>
      </c>
    </row>
    <row r="637" spans="1:62" ht="25.5" x14ac:dyDescent="0.25">
      <c r="A637" s="103">
        <v>619</v>
      </c>
      <c r="B637" s="117" t="s">
        <v>505</v>
      </c>
      <c r="C637" s="21" t="s">
        <v>183</v>
      </c>
      <c r="D637" s="21" t="s">
        <v>88</v>
      </c>
      <c r="E637" s="22">
        <v>20</v>
      </c>
      <c r="F637" s="40">
        <v>24</v>
      </c>
      <c r="G637" s="24">
        <f t="shared" si="543"/>
        <v>44</v>
      </c>
      <c r="H637" s="22">
        <v>20</v>
      </c>
      <c r="I637" s="28">
        <f>(323.2*0.67)+(96.5*2.3*0.33)</f>
        <v>289.78750000000002</v>
      </c>
      <c r="J637" s="28">
        <f t="shared" si="545"/>
        <v>5795.75</v>
      </c>
      <c r="K637" s="41">
        <v>15</v>
      </c>
      <c r="L637" s="34">
        <f t="shared" si="546"/>
        <v>386.38333333333333</v>
      </c>
      <c r="M637" s="28">
        <v>1355.71</v>
      </c>
      <c r="N637" s="42">
        <v>0.25</v>
      </c>
      <c r="O637" s="34">
        <f t="shared" si="547"/>
        <v>435.52333333333331</v>
      </c>
      <c r="P637" s="42">
        <v>1.54</v>
      </c>
      <c r="Q637" s="34">
        <f t="shared" si="548"/>
        <v>2682.8237333333332</v>
      </c>
      <c r="R637" s="34">
        <f t="shared" si="549"/>
        <v>4860.4403999999995</v>
      </c>
      <c r="S637" s="42">
        <v>0.03</v>
      </c>
      <c r="T637" s="34">
        <f t="shared" si="550"/>
        <v>145.81321199999999</v>
      </c>
      <c r="U637" s="34">
        <f t="shared" si="551"/>
        <v>5006.2536119999995</v>
      </c>
      <c r="V637" s="43">
        <v>0</v>
      </c>
      <c r="W637" s="34">
        <f t="shared" si="552"/>
        <v>0</v>
      </c>
      <c r="X637" s="36">
        <f t="shared" si="553"/>
        <v>5006.2536119999995</v>
      </c>
      <c r="Y637" s="36">
        <f t="shared" si="554"/>
        <v>5000</v>
      </c>
      <c r="Z637" s="29">
        <f t="shared" si="501"/>
        <v>6000</v>
      </c>
      <c r="AA637" s="40">
        <v>24</v>
      </c>
      <c r="AB637" s="28">
        <f t="shared" si="555"/>
        <v>18.399999999999999</v>
      </c>
      <c r="AC637" s="34"/>
      <c r="AD637" s="34">
        <f t="shared" si="556"/>
        <v>441.59999999999997</v>
      </c>
      <c r="AE637" s="43">
        <v>0.27100000000000002</v>
      </c>
      <c r="AF637" s="34">
        <f t="shared" si="557"/>
        <v>119.67359999999999</v>
      </c>
      <c r="AG637" s="43">
        <v>0</v>
      </c>
      <c r="AH637" s="34">
        <f t="shared" si="558"/>
        <v>0</v>
      </c>
      <c r="AI637" s="34">
        <f t="shared" si="559"/>
        <v>561.27359999999999</v>
      </c>
      <c r="AJ637" s="34">
        <v>0</v>
      </c>
      <c r="AK637" s="42">
        <v>0.03</v>
      </c>
      <c r="AL637" s="34">
        <f t="shared" si="560"/>
        <v>16.838207999999998</v>
      </c>
      <c r="AM637" s="34">
        <f t="shared" si="561"/>
        <v>578.111808</v>
      </c>
      <c r="AN637" s="43">
        <v>0</v>
      </c>
      <c r="AO637" s="34">
        <f t="shared" si="562"/>
        <v>0</v>
      </c>
      <c r="AP637" s="34">
        <f t="shared" si="563"/>
        <v>578.111808</v>
      </c>
      <c r="AQ637" s="34">
        <f t="shared" si="564"/>
        <v>600</v>
      </c>
      <c r="AR637" s="83"/>
      <c r="AS637" s="75"/>
      <c r="AT637" s="77"/>
      <c r="AU637" s="79"/>
      <c r="AV637" s="77"/>
      <c r="AW637" s="80"/>
      <c r="AX637" s="79"/>
      <c r="AY637" s="81"/>
      <c r="AZ637" s="79"/>
      <c r="BA637" s="79"/>
      <c r="BB637" s="79"/>
      <c r="BC637" s="81"/>
      <c r="BD637" s="79"/>
      <c r="BE637" s="79"/>
      <c r="BF637" s="81"/>
      <c r="BG637" s="79"/>
      <c r="BH637" s="79"/>
      <c r="BI637" s="82"/>
      <c r="BJ637" s="28">
        <f t="shared" si="502"/>
        <v>720</v>
      </c>
    </row>
    <row r="638" spans="1:62" x14ac:dyDescent="0.25">
      <c r="A638" s="103">
        <v>620</v>
      </c>
      <c r="B638" s="51" t="s">
        <v>511</v>
      </c>
      <c r="C638" s="21" t="s">
        <v>58</v>
      </c>
      <c r="D638" s="21" t="s">
        <v>63</v>
      </c>
      <c r="E638" s="66">
        <v>94</v>
      </c>
      <c r="F638" s="40">
        <v>88</v>
      </c>
      <c r="G638" s="47">
        <f t="shared" si="543"/>
        <v>182</v>
      </c>
      <c r="H638" s="50">
        <f t="shared" ref="H638" si="585">E638</f>
        <v>94</v>
      </c>
      <c r="I638" s="28">
        <f t="shared" ref="I638:I639" si="586">(323.2*0.67)+(96.5*2.3*0.33)</f>
        <v>289.78750000000002</v>
      </c>
      <c r="J638" s="28">
        <f t="shared" si="545"/>
        <v>27240.025000000001</v>
      </c>
      <c r="K638" s="41">
        <v>15</v>
      </c>
      <c r="L638" s="34">
        <f t="shared" si="546"/>
        <v>1816.0016666666668</v>
      </c>
      <c r="M638" s="28">
        <v>1381.7833333333331</v>
      </c>
      <c r="N638" s="42">
        <v>0.25</v>
      </c>
      <c r="O638" s="34">
        <f t="shared" si="547"/>
        <v>799.44624999999996</v>
      </c>
      <c r="P638" s="42">
        <v>1.54</v>
      </c>
      <c r="Q638" s="34">
        <f t="shared" si="548"/>
        <v>4924.5888999999997</v>
      </c>
      <c r="R638" s="34">
        <f t="shared" si="549"/>
        <v>8921.8201499999996</v>
      </c>
      <c r="S638" s="42">
        <v>0.03</v>
      </c>
      <c r="T638" s="34">
        <f t="shared" si="550"/>
        <v>267.6546045</v>
      </c>
      <c r="U638" s="34">
        <f t="shared" si="551"/>
        <v>9189.4747544999991</v>
      </c>
      <c r="V638" s="43">
        <v>0</v>
      </c>
      <c r="W638" s="34">
        <v>0</v>
      </c>
      <c r="X638" s="36">
        <f t="shared" si="553"/>
        <v>9189.4747544999991</v>
      </c>
      <c r="Y638" s="36">
        <f t="shared" si="554"/>
        <v>9200</v>
      </c>
      <c r="Z638" s="29">
        <f t="shared" si="501"/>
        <v>11040</v>
      </c>
      <c r="AA638" s="40">
        <v>88</v>
      </c>
      <c r="AB638" s="28">
        <f t="shared" si="555"/>
        <v>18.399999999999999</v>
      </c>
      <c r="AC638" s="34"/>
      <c r="AD638" s="34">
        <f t="shared" si="556"/>
        <v>1619.1999999999998</v>
      </c>
      <c r="AE638" s="43">
        <v>0.27100000000000002</v>
      </c>
      <c r="AF638" s="34">
        <f t="shared" si="557"/>
        <v>438.8032</v>
      </c>
      <c r="AG638" s="43">
        <v>0</v>
      </c>
      <c r="AH638" s="34">
        <f t="shared" si="558"/>
        <v>0</v>
      </c>
      <c r="AI638" s="34">
        <f t="shared" si="559"/>
        <v>2058.0031999999997</v>
      </c>
      <c r="AJ638" s="34">
        <v>0</v>
      </c>
      <c r="AK638" s="42">
        <v>0.03</v>
      </c>
      <c r="AL638" s="34">
        <f t="shared" si="560"/>
        <v>61.740095999999987</v>
      </c>
      <c r="AM638" s="34">
        <f t="shared" si="561"/>
        <v>2119.7432959999996</v>
      </c>
      <c r="AN638" s="43">
        <v>0</v>
      </c>
      <c r="AO638" s="34">
        <f t="shared" si="562"/>
        <v>0</v>
      </c>
      <c r="AP638" s="34">
        <f t="shared" si="563"/>
        <v>2119.7432959999996</v>
      </c>
      <c r="AQ638" s="34">
        <f t="shared" si="564"/>
        <v>2100</v>
      </c>
      <c r="AR638" s="4"/>
      <c r="AS638" s="4"/>
      <c r="AT638" s="4"/>
      <c r="AU638" s="4"/>
      <c r="AV638" s="4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I638" s="127"/>
      <c r="BJ638" s="28">
        <f t="shared" si="502"/>
        <v>2520</v>
      </c>
    </row>
    <row r="639" spans="1:62" x14ac:dyDescent="0.25">
      <c r="A639" s="103">
        <v>621</v>
      </c>
      <c r="B639" s="51" t="s">
        <v>511</v>
      </c>
      <c r="C639" s="21" t="s">
        <v>60</v>
      </c>
      <c r="D639" s="21" t="s">
        <v>63</v>
      </c>
      <c r="E639" s="66">
        <v>70</v>
      </c>
      <c r="F639" s="40">
        <v>72</v>
      </c>
      <c r="G639" s="47">
        <f t="shared" ref="G639" si="587">E639+F639</f>
        <v>142</v>
      </c>
      <c r="H639" s="50">
        <f t="shared" ref="H639" si="588">E639</f>
        <v>70</v>
      </c>
      <c r="I639" s="28">
        <f t="shared" si="586"/>
        <v>289.78750000000002</v>
      </c>
      <c r="J639" s="28">
        <f t="shared" ref="J639" si="589">E639*I639</f>
        <v>20285.125</v>
      </c>
      <c r="K639" s="41">
        <v>15</v>
      </c>
      <c r="L639" s="34">
        <f t="shared" ref="L639" si="590">J639/K639</f>
        <v>1352.3416666666667</v>
      </c>
      <c r="M639" s="28">
        <v>1381.7833333333331</v>
      </c>
      <c r="N639" s="42">
        <v>0.25</v>
      </c>
      <c r="O639" s="34">
        <f t="shared" ref="O639" si="591">(L639+M639)*N639</f>
        <v>683.53125</v>
      </c>
      <c r="P639" s="42">
        <v>1.54</v>
      </c>
      <c r="Q639" s="34">
        <f t="shared" ref="Q639" si="592">(L639+M639)*P639</f>
        <v>4210.5524999999998</v>
      </c>
      <c r="R639" s="34">
        <f t="shared" ref="R639" si="593">L639+M639+O639+Q639</f>
        <v>7628.2087499999998</v>
      </c>
      <c r="S639" s="42">
        <v>0.03</v>
      </c>
      <c r="T639" s="34">
        <f t="shared" ref="T639" si="594">R639*S639</f>
        <v>228.84626249999999</v>
      </c>
      <c r="U639" s="34">
        <f t="shared" ref="U639" si="595">R639+T639</f>
        <v>7857.0550125</v>
      </c>
      <c r="V639" s="43">
        <v>0</v>
      </c>
      <c r="W639" s="34">
        <v>0</v>
      </c>
      <c r="X639" s="36">
        <f t="shared" ref="X639" si="596">U639+W639</f>
        <v>7857.0550125</v>
      </c>
      <c r="Y639" s="36">
        <f t="shared" ref="Y639" si="597">MROUND(X639,100)</f>
        <v>7900</v>
      </c>
      <c r="Z639" s="29">
        <f t="shared" si="501"/>
        <v>9480</v>
      </c>
      <c r="AA639" s="40">
        <v>72</v>
      </c>
      <c r="AB639" s="28">
        <f t="shared" si="555"/>
        <v>18.399999999999999</v>
      </c>
      <c r="AC639" s="34"/>
      <c r="AD639" s="34">
        <f t="shared" ref="AD639" si="598">AB639*AA639</f>
        <v>1324.8</v>
      </c>
      <c r="AE639" s="43">
        <v>0.27100000000000002</v>
      </c>
      <c r="AF639" s="34">
        <f t="shared" ref="AF639" si="599">AD639*AE639</f>
        <v>359.02080000000001</v>
      </c>
      <c r="AG639" s="43">
        <v>0</v>
      </c>
      <c r="AH639" s="34">
        <f t="shared" ref="AH639" si="600">AD639*AG639</f>
        <v>0</v>
      </c>
      <c r="AI639" s="34">
        <f t="shared" ref="AI639" si="601">AD639+AF639+AH639</f>
        <v>1683.8208</v>
      </c>
      <c r="AJ639" s="34">
        <v>0</v>
      </c>
      <c r="AK639" s="42">
        <v>0.03</v>
      </c>
      <c r="AL639" s="34">
        <f t="shared" ref="AL639" si="602">(AI639+AJ639)*AK639</f>
        <v>50.514623999999998</v>
      </c>
      <c r="AM639" s="34">
        <f t="shared" ref="AM639" si="603">AI639+AJ639+AL639</f>
        <v>1734.3354239999999</v>
      </c>
      <c r="AN639" s="43">
        <v>0</v>
      </c>
      <c r="AO639" s="34">
        <f t="shared" ref="AO639" si="604">AM639*AN639</f>
        <v>0</v>
      </c>
      <c r="AP639" s="34">
        <f t="shared" ref="AP639" si="605">AM639+AO639</f>
        <v>1734.3354239999999</v>
      </c>
      <c r="AQ639" s="34">
        <f t="shared" ref="AQ639" si="606">MROUND(AP639,100)</f>
        <v>1700</v>
      </c>
      <c r="AR639" s="4"/>
      <c r="AS639" s="4"/>
      <c r="AT639" s="4"/>
      <c r="AU639" s="4"/>
      <c r="AV639" s="4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I639" s="127"/>
      <c r="BJ639" s="28">
        <f t="shared" si="502"/>
        <v>2040</v>
      </c>
    </row>
    <row r="640" spans="1:62" ht="31.5" customHeight="1" x14ac:dyDescent="0.25">
      <c r="B640" s="86" t="s">
        <v>429</v>
      </c>
      <c r="C640" s="139" t="s">
        <v>433</v>
      </c>
      <c r="D640" s="139"/>
      <c r="BJ640" s="100"/>
    </row>
    <row r="641" spans="2:62" ht="23.25" customHeight="1" x14ac:dyDescent="0.25">
      <c r="B641" s="85" t="s">
        <v>425</v>
      </c>
      <c r="C641" s="144" t="s">
        <v>432</v>
      </c>
      <c r="D641" s="144"/>
      <c r="E641" s="144"/>
      <c r="F641" s="144"/>
      <c r="BJ641" s="100"/>
    </row>
    <row r="642" spans="2:62" ht="18.75" x14ac:dyDescent="0.25">
      <c r="B642" s="85" t="s">
        <v>423</v>
      </c>
      <c r="C642" s="144" t="s">
        <v>434</v>
      </c>
      <c r="D642" s="144"/>
      <c r="E642" s="144"/>
      <c r="F642" s="144"/>
    </row>
    <row r="643" spans="2:62" ht="18.75" x14ac:dyDescent="0.25">
      <c r="B643" s="85" t="s">
        <v>424</v>
      </c>
      <c r="C643" s="144"/>
      <c r="D643" s="144"/>
      <c r="E643" s="144"/>
      <c r="F643" s="144"/>
    </row>
    <row r="644" spans="2:62" ht="18.75" x14ac:dyDescent="0.25">
      <c r="C644" s="144"/>
      <c r="D644" s="144"/>
      <c r="E644" s="144"/>
      <c r="F644" s="144"/>
    </row>
    <row r="645" spans="2:62" ht="18.75" x14ac:dyDescent="0.25">
      <c r="C645" s="144"/>
      <c r="D645" s="144"/>
      <c r="E645" s="144"/>
      <c r="F645" s="144"/>
    </row>
    <row r="646" spans="2:62" ht="18.75" x14ac:dyDescent="0.25">
      <c r="C646" s="144"/>
      <c r="D646" s="144"/>
      <c r="E646" s="144"/>
      <c r="F646" s="144"/>
    </row>
    <row r="649" spans="2:62" ht="20.25" x14ac:dyDescent="0.25">
      <c r="B649" s="105"/>
    </row>
    <row r="650" spans="2:62" ht="18.75" x14ac:dyDescent="0.25">
      <c r="B650" s="106"/>
    </row>
    <row r="651" spans="2:62" ht="18.75" x14ac:dyDescent="0.25">
      <c r="B651" s="106"/>
    </row>
  </sheetData>
  <autoFilter ref="A17:BI637"/>
  <mergeCells count="16">
    <mergeCell ref="C645:F645"/>
    <mergeCell ref="C646:F646"/>
    <mergeCell ref="C641:F641"/>
    <mergeCell ref="C642:F642"/>
    <mergeCell ref="C643:F643"/>
    <mergeCell ref="C644:F644"/>
    <mergeCell ref="E16:G16"/>
    <mergeCell ref="C640:D640"/>
    <mergeCell ref="AA16:BJ16"/>
    <mergeCell ref="H16:Z16"/>
    <mergeCell ref="B14:AR14"/>
    <mergeCell ref="B8:AR8"/>
    <mergeCell ref="B9:AR9"/>
    <mergeCell ref="B10:AR10"/>
    <mergeCell ref="B11:AR12"/>
    <mergeCell ref="B13:Y13"/>
  </mergeCells>
  <pageMargins left="0.31496062992125984" right="0.19685039370078741" top="0" bottom="0" header="0" footer="0"/>
  <pageSetup paperSize="9" scale="42" fitToHeight="10" orientation="portrait" r:id="rId1"/>
  <ignoredErrors>
    <ignoredError sqref="D614:D617 D619 D621:D623 D620 D624:D625 D74:D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№1 с 01.09.2023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Барышникова Жанна Владимировна</dc:creator>
  <cp:lastModifiedBy>Мармыш Павел Юльянович</cp:lastModifiedBy>
  <cp:lastPrinted>2023-08-03T08:33:16Z</cp:lastPrinted>
  <dcterms:created xsi:type="dcterms:W3CDTF">2018-02-21T11:02:41Z</dcterms:created>
  <dcterms:modified xsi:type="dcterms:W3CDTF">2023-09-06T12:24:11Z</dcterms:modified>
</cp:coreProperties>
</file>